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660" windowWidth="13425" windowHeight="7350" tabRatio="644" activeTab="5"/>
  </bookViews>
  <sheets>
    <sheet name="прил 1" sheetId="29" r:id="rId1"/>
    <sheet name="прил 2_" sheetId="39" r:id="rId2"/>
    <sheet name="Прил 3_" sheetId="40" r:id="rId3"/>
    <sheet name="Прил 4_" sheetId="41" r:id="rId4"/>
    <sheet name="Прил 5_" sheetId="42" r:id="rId5"/>
    <sheet name="прил 6" sheetId="28" r:id="rId6"/>
  </sheets>
  <definedNames>
    <definedName name="_xlnm._FilterDatabase" localSheetId="1" hidden="1">'прил 2_'!$A$7:$E$38</definedName>
    <definedName name="a">#REF!</definedName>
    <definedName name="_xlnm.Print_Area" localSheetId="5">'прил 6'!$A$1:$I$29</definedName>
    <definedName name="п">#REF!</definedName>
  </definedNames>
  <calcPr calcId="125725" fullPrecision="0"/>
</workbook>
</file>

<file path=xl/calcChain.xml><?xml version="1.0" encoding="utf-8"?>
<calcChain xmlns="http://schemas.openxmlformats.org/spreadsheetml/2006/main">
  <c r="G7" i="40"/>
  <c r="G96"/>
  <c r="G70"/>
  <c r="G54"/>
  <c r="G122"/>
  <c r="G120"/>
  <c r="G117"/>
  <c r="G106"/>
  <c r="G104"/>
  <c r="G99"/>
  <c r="G98" s="1"/>
  <c r="G97" s="1"/>
  <c r="G93"/>
  <c r="G92"/>
  <c r="G91" s="1"/>
  <c r="G88"/>
  <c r="G87" s="1"/>
  <c r="G81"/>
  <c r="G80" s="1"/>
  <c r="G79" s="1"/>
  <c r="G78" s="1"/>
  <c r="G77" s="1"/>
  <c r="G52"/>
  <c r="G49" s="1"/>
  <c r="G48" s="1"/>
  <c r="G47" s="1"/>
  <c r="G44"/>
  <c r="G43" s="1"/>
  <c r="G42" s="1"/>
  <c r="G41" s="1"/>
  <c r="G39"/>
  <c r="G38" s="1"/>
  <c r="G37" s="1"/>
  <c r="G36" s="1"/>
  <c r="G29"/>
  <c r="G28" s="1"/>
  <c r="G27" s="1"/>
  <c r="G26" s="1"/>
  <c r="G21"/>
  <c r="G20"/>
  <c r="G14"/>
  <c r="G13" s="1"/>
  <c r="G12" s="1"/>
  <c r="G11" s="1"/>
  <c r="G10" s="1"/>
  <c r="G120" i="41"/>
  <c r="G89"/>
  <c r="G99"/>
  <c r="G103"/>
  <c r="G93"/>
  <c r="G76"/>
  <c r="G45"/>
  <c r="E28" i="39"/>
  <c r="E32"/>
  <c r="G146" i="41"/>
  <c r="G145" s="1"/>
  <c r="G144" s="1"/>
  <c r="G143" s="1"/>
  <c r="G142" s="1"/>
  <c r="G141" s="1"/>
  <c r="G139"/>
  <c r="G137"/>
  <c r="G134"/>
  <c r="G133" s="1"/>
  <c r="G132" s="1"/>
  <c r="G131" s="1"/>
  <c r="G125" s="1"/>
  <c r="G123"/>
  <c r="G121"/>
  <c r="G119" s="1"/>
  <c r="G118" s="1"/>
  <c r="G116"/>
  <c r="G115" s="1"/>
  <c r="G114" s="1"/>
  <c r="G112"/>
  <c r="G111"/>
  <c r="G110" s="1"/>
  <c r="G106"/>
  <c r="G105"/>
  <c r="G104"/>
  <c r="G101"/>
  <c r="G100" s="1"/>
  <c r="G96" s="1"/>
  <c r="G94"/>
  <c r="G92" s="1"/>
  <c r="G91" s="1"/>
  <c r="G90" s="1"/>
  <c r="G79"/>
  <c r="G78" s="1"/>
  <c r="G77" s="1"/>
  <c r="G55"/>
  <c r="G53"/>
  <c r="G50"/>
  <c r="G49" s="1"/>
  <c r="G48" s="1"/>
  <c r="G44"/>
  <c r="G43" s="1"/>
  <c r="G42" s="1"/>
  <c r="G40"/>
  <c r="G39" s="1"/>
  <c r="G38" s="1"/>
  <c r="G37" s="1"/>
  <c r="G30"/>
  <c r="G29"/>
  <c r="G28" s="1"/>
  <c r="G27" s="1"/>
  <c r="G22"/>
  <c r="G21"/>
  <c r="G20" s="1"/>
  <c r="G19" s="1"/>
  <c r="G18" s="1"/>
  <c r="G17" s="1"/>
  <c r="G15"/>
  <c r="G14"/>
  <c r="G13" s="1"/>
  <c r="G12" s="1"/>
  <c r="G11" s="1"/>
  <c r="G142" i="42"/>
  <c r="G144"/>
  <c r="G133"/>
  <c r="G132" s="1"/>
  <c r="G131" s="1"/>
  <c r="G130" s="1"/>
  <c r="G124" s="1"/>
  <c r="G136"/>
  <c r="G138"/>
  <c r="G107"/>
  <c r="G117"/>
  <c r="G118"/>
  <c r="G119"/>
  <c r="G120"/>
  <c r="G122"/>
  <c r="G108"/>
  <c r="G115"/>
  <c r="G114" s="1"/>
  <c r="G113" s="1"/>
  <c r="G88"/>
  <c r="G95"/>
  <c r="G98"/>
  <c r="G99"/>
  <c r="G102"/>
  <c r="G92"/>
  <c r="G75"/>
  <c r="G76"/>
  <c r="G77"/>
  <c r="G78"/>
  <c r="G54"/>
  <c r="G47"/>
  <c r="G48"/>
  <c r="G49"/>
  <c r="G9"/>
  <c r="G43"/>
  <c r="G44"/>
  <c r="G103" i="40" l="1"/>
  <c r="G102" s="1"/>
  <c r="G101" s="1"/>
  <c r="G95" s="1"/>
  <c r="G19"/>
  <c r="G18" s="1"/>
  <c r="G17" s="1"/>
  <c r="G16" s="1"/>
  <c r="G9" s="1"/>
  <c r="G116"/>
  <c r="G115" s="1"/>
  <c r="G114" s="1"/>
  <c r="G108" s="1"/>
  <c r="G90"/>
  <c r="G86" s="1"/>
  <c r="G83" s="1"/>
  <c r="G76" s="1"/>
  <c r="G109" i="41"/>
  <c r="G108" s="1"/>
  <c r="G10"/>
  <c r="G19" i="42"/>
  <c r="G100"/>
  <c r="E36" i="29"/>
  <c r="E45"/>
  <c r="G45"/>
  <c r="F45"/>
  <c r="E37"/>
  <c r="G8" i="40" l="1"/>
  <c r="G8" i="41"/>
  <c r="G9" s="1"/>
  <c r="G145" i="42"/>
  <c r="G111"/>
  <c r="G110" s="1"/>
  <c r="G109" s="1"/>
  <c r="G105"/>
  <c r="G104"/>
  <c r="G103" s="1"/>
  <c r="G93"/>
  <c r="G91" s="1"/>
  <c r="G90" s="1"/>
  <c r="G89" s="1"/>
  <c r="G52"/>
  <c r="G42"/>
  <c r="G41" s="1"/>
  <c r="G39"/>
  <c r="G38" s="1"/>
  <c r="G37" s="1"/>
  <c r="G36" s="1"/>
  <c r="G29"/>
  <c r="G28" s="1"/>
  <c r="G27" s="1"/>
  <c r="G26" s="1"/>
  <c r="G21"/>
  <c r="G20"/>
  <c r="G18" s="1"/>
  <c r="G17" s="1"/>
  <c r="G16" s="1"/>
  <c r="G14"/>
  <c r="G13"/>
  <c r="G12" s="1"/>
  <c r="G11" s="1"/>
  <c r="G10" s="1"/>
  <c r="G143" l="1"/>
  <c r="G141" s="1"/>
  <c r="G140" s="1"/>
  <c r="E27" i="39"/>
  <c r="E26" s="1"/>
  <c r="E29"/>
  <c r="E30"/>
  <c r="E11"/>
  <c r="E10" s="1"/>
  <c r="E9" s="1"/>
  <c r="E8" s="1"/>
  <c r="H17" i="28"/>
  <c r="H7" s="1"/>
  <c r="E7" i="39" l="1"/>
  <c r="G7" i="42"/>
  <c r="G8" s="1"/>
  <c r="E42" i="29"/>
  <c r="E40"/>
  <c r="E33"/>
  <c r="E31"/>
  <c r="E30"/>
  <c r="E29"/>
  <c r="E28" s="1"/>
  <c r="E22"/>
  <c r="E20"/>
  <c r="E19"/>
  <c r="E14"/>
  <c r="E11"/>
  <c r="E10" s="1"/>
  <c r="F11"/>
  <c r="F10" s="1"/>
  <c r="G11"/>
  <c r="G10" s="1"/>
  <c r="F17"/>
  <c r="F16" s="1"/>
  <c r="G17"/>
  <c r="G16" s="1"/>
  <c r="F19"/>
  <c r="G19"/>
  <c r="F22"/>
  <c r="G22"/>
  <c r="F23"/>
  <c r="G23"/>
  <c r="F28"/>
  <c r="F27" s="1"/>
  <c r="F26" s="1"/>
  <c r="F25" s="1"/>
  <c r="F8" s="1"/>
  <c r="F47" s="1"/>
  <c r="G28"/>
  <c r="G27" s="1"/>
  <c r="G26" s="1"/>
  <c r="G25" s="1"/>
  <c r="G8" s="1"/>
  <c r="F30"/>
  <c r="G30"/>
  <c r="F34"/>
  <c r="F33" s="1"/>
  <c r="F32" s="1"/>
  <c r="G34"/>
  <c r="G33" s="1"/>
  <c r="G32" s="1"/>
  <c r="F40"/>
  <c r="G40"/>
  <c r="F42"/>
  <c r="F36" s="1"/>
  <c r="G42"/>
  <c r="G36" s="1"/>
  <c r="E9" l="1"/>
  <c r="E8" s="1"/>
  <c r="G47"/>
  <c r="E47" l="1"/>
  <c r="E48"/>
  <c r="H28" i="28" l="1"/>
  <c r="H25"/>
  <c r="H21"/>
  <c r="H14"/>
  <c r="H11"/>
  <c r="H8"/>
</calcChain>
</file>

<file path=xl/sharedStrings.xml><?xml version="1.0" encoding="utf-8"?>
<sst xmlns="http://schemas.openxmlformats.org/spreadsheetml/2006/main" count="2655" uniqueCount="329">
  <si>
    <t>01</t>
  </si>
  <si>
    <t>02</t>
  </si>
  <si>
    <t>121</t>
  </si>
  <si>
    <t>03</t>
  </si>
  <si>
    <t>244</t>
  </si>
  <si>
    <t>04</t>
  </si>
  <si>
    <t>122</t>
  </si>
  <si>
    <t>05</t>
  </si>
  <si>
    <t>07</t>
  </si>
  <si>
    <t>11</t>
  </si>
  <si>
    <t>870</t>
  </si>
  <si>
    <t>13</t>
  </si>
  <si>
    <t>242</t>
  </si>
  <si>
    <t>09</t>
  </si>
  <si>
    <t>12</t>
  </si>
  <si>
    <t>611</t>
  </si>
  <si>
    <t>08</t>
  </si>
  <si>
    <t>10</t>
  </si>
  <si>
    <t>852</t>
  </si>
  <si>
    <t>851</t>
  </si>
  <si>
    <t>Закупка товаров, работ, услуг в сфере информационно-коммуникационных технологий</t>
  </si>
  <si>
    <t>Развитие дорожной сети общего пользования</t>
  </si>
  <si>
    <t>Оформление технической паспортизации и межевого дела муниципальных автомобильных дорог</t>
  </si>
  <si>
    <t>243</t>
  </si>
  <si>
    <t>Организация культурно-досуговой деятельности</t>
  </si>
  <si>
    <t>Наименование</t>
  </si>
  <si>
    <t>ВСЕГО</t>
  </si>
  <si>
    <t>24 3 0000</t>
  </si>
  <si>
    <t>Реализация молодежной политики, развитие физической культуры и спорта</t>
  </si>
  <si>
    <t>Создание условий для духовно-культурного развития</t>
  </si>
  <si>
    <t>Развитие физической культуры и массового спорта</t>
  </si>
  <si>
    <t>Организация и проведение мероприятий в сфере физической культуры и массового спорта</t>
  </si>
  <si>
    <t>Резервный фонд местной администрации</t>
  </si>
  <si>
    <t>24 3 2134</t>
  </si>
  <si>
    <t>24 3 2132</t>
  </si>
  <si>
    <t>29 4 2240</t>
  </si>
  <si>
    <t>Уплата прочих налогов, сборов и иных платежей</t>
  </si>
  <si>
    <t>Субвенции бюджетам на осуществление федеральных полномочий по государственной регистрации актов гражданского состояния</t>
  </si>
  <si>
    <t>21 2 1003</t>
  </si>
  <si>
    <t>Оказание услуг (выполнение работ) учреждениями культурно-досуговой деятельности</t>
  </si>
  <si>
    <t>Благоустройство</t>
  </si>
  <si>
    <t>Уличное освещение</t>
  </si>
  <si>
    <t>026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</si>
  <si>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</si>
  <si>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t>
  </si>
  <si>
    <t>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</si>
  <si>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14</t>
  </si>
  <si>
    <t>2</t>
  </si>
  <si>
    <t>КБК</t>
  </si>
  <si>
    <t>Наименование показателя</t>
  </si>
  <si>
    <t>000  1  00  00000  00  0000  000</t>
  </si>
  <si>
    <t>НАЛОГОВЫЕ И НЕНАЛОГОВЫЕ ДОХОДЫ</t>
  </si>
  <si>
    <t>НАЛОГИ НА ПРИБЫЛЬ, ДОХОДЫ</t>
  </si>
  <si>
    <t>НАЛОГИ НА ИМУЩЕСТВО</t>
  </si>
  <si>
    <t>182  1  06  01000  00  0000  110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</si>
  <si>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</si>
  <si>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поселений</t>
  </si>
  <si>
    <t>Земельный налог</t>
  </si>
  <si>
    <t>000  1  08  00000  00  0000  000</t>
  </si>
  <si>
    <t>ГОСУДАРСТВЕННАЯ ПОШЛИНА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</si>
  <si>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</si>
  <si>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</si>
  <si>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</si>
  <si>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</si>
  <si>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автономных учреждений)</t>
  </si>
  <si>
    <t>000 2 00 00000 00 0000 000</t>
  </si>
  <si>
    <t>БЕЗВОЗМЕЗДНЫЕ ПОСТУПЛЕНИЯ</t>
  </si>
  <si>
    <t>000 2 02 01000 00 0000 151</t>
  </si>
  <si>
    <t>000 2 02 02000 00 0000 151</t>
  </si>
  <si>
    <t>Субвенции от других бюджетов бюджетной системы РФ</t>
  </si>
  <si>
    <t>Субвенция бюджетам поселений на осуществление федеральных полномочий по государственной регистрации актов гражданского состояния</t>
  </si>
  <si>
    <t>Субвенция бюдждетам поселений на осуществление федеральных полномочий по первичному воиснкому учету на территориях где отсутствуют военные комиссариаты</t>
  </si>
  <si>
    <t>000 2 02 04000 00 0000 151</t>
  </si>
  <si>
    <t>Субсидии от других бюджетов бюджетной системы РФ</t>
  </si>
  <si>
    <t>ВСЕГО ДОХОДОВ</t>
  </si>
  <si>
    <t>Приложение № 1</t>
  </si>
  <si>
    <t>Приложение № 2</t>
  </si>
  <si>
    <t>руб.</t>
  </si>
  <si>
    <t>2011 год</t>
  </si>
  <si>
    <t>2012 год</t>
  </si>
  <si>
    <t>182  1  01  00000  00  0000  000</t>
  </si>
  <si>
    <t>182  1  01  02000  01  0000  110</t>
  </si>
  <si>
    <t>Налог на доходы физических лиц</t>
  </si>
  <si>
    <t>Налог на доходы физических лиц с доходов, облагаемых по налоговой ставке, установленной пунктом 1 статьи 224 Налогового кодекса Российской Федерации, за исключением доходов, полученных физическими лицами, зарегистрированными в качестве индивидуальных пред</t>
  </si>
  <si>
    <t xml:space="preserve">Налог на доходы физических лиц с доходов, облагаемых по налоговой ставке, установленной пунктом 1 статьи 224 Налогового кодекса Российской Федерации, и полученных физическими лицами, зарегистрированными в качестве индивидуальных предпринимателей, частных </t>
  </si>
  <si>
    <t>182  1  06  00000  00  0000  000</t>
  </si>
  <si>
    <t>182  1  06  06000  00  0000  110</t>
  </si>
  <si>
    <t>000  1  08  04000  01  0000  110</t>
  </si>
  <si>
    <t>000  1  11  00000  00  0000  000</t>
  </si>
  <si>
    <t>000  1  11  05000  00  0000  120</t>
  </si>
  <si>
    <t>Дотации бюджетам субъектов Российской Федерации и муниципальных образований</t>
  </si>
  <si>
    <t>Источники финансирования дефицита, всего</t>
  </si>
  <si>
    <t>Муниципальные ценные бумаги</t>
  </si>
  <si>
    <t>1.1</t>
  </si>
  <si>
    <t>привлечение основного долга</t>
  </si>
  <si>
    <t>1.2</t>
  </si>
  <si>
    <t>погашение основного долга</t>
  </si>
  <si>
    <t>Кредиты полученные в кредитных организациях</t>
  </si>
  <si>
    <t>2.1</t>
  </si>
  <si>
    <t>2.2</t>
  </si>
  <si>
    <t>3</t>
  </si>
  <si>
    <t>Бюджетные кредиты полученные от других кредитов</t>
  </si>
  <si>
    <t>3.1</t>
  </si>
  <si>
    <t>3.2</t>
  </si>
  <si>
    <t>4</t>
  </si>
  <si>
    <t>Изменение остатков средств бюджета</t>
  </si>
  <si>
    <t>4.1</t>
  </si>
  <si>
    <t>увеличение остатков средств бюджета</t>
  </si>
  <si>
    <t>4.2</t>
  </si>
  <si>
    <t>уменьшение остатков средств бюджета</t>
  </si>
  <si>
    <t>5</t>
  </si>
  <si>
    <t>Иные источники внутреннего финансирования дефицита, в т.ч.</t>
  </si>
  <si>
    <t>5.1</t>
  </si>
  <si>
    <t>Акции и иные формы участия в капитале в муниципальной собственности</t>
  </si>
  <si>
    <t>5.1.1</t>
  </si>
  <si>
    <t>Поступления от продажи земельных участков</t>
  </si>
  <si>
    <t>5.1.2</t>
  </si>
  <si>
    <t>приобретение земельных участков</t>
  </si>
  <si>
    <t>5.2</t>
  </si>
  <si>
    <t>Исполнение муниципальных гарантий</t>
  </si>
  <si>
    <t>5.3</t>
  </si>
  <si>
    <t>Бюджетные кредиты, предоставленые внутри страны в валюте</t>
  </si>
  <si>
    <t>5.4.1</t>
  </si>
  <si>
    <t>погашение (возврат) бюджетных кредитов</t>
  </si>
  <si>
    <t>5.4.2</t>
  </si>
  <si>
    <t>предоставление бюджетных кредитов</t>
  </si>
  <si>
    <t>5.4</t>
  </si>
  <si>
    <t>Прочие источники внутреннего финансирования дефицита</t>
  </si>
  <si>
    <t>погашение задолженности</t>
  </si>
  <si>
    <t>-</t>
  </si>
  <si>
    <t>Социальное обеспечение населения</t>
  </si>
  <si>
    <t>111</t>
  </si>
  <si>
    <t>112</t>
  </si>
  <si>
    <t>Жилищное хозяйство</t>
  </si>
  <si>
    <t>Другие общегосударственные вопросы</t>
  </si>
  <si>
    <t>Резервные фонды местных администраций</t>
  </si>
  <si>
    <t>312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</si>
  <si>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</si>
  <si>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>2015 год</t>
  </si>
  <si>
    <t>000  1  03  02000  01  0000  110</t>
  </si>
  <si>
    <t>Акцизы на нефтепродукты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</si>
  <si>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автономных учреждений, а также имущества государственных и муниципальных унитарных предприятий, в</t>
  </si>
  <si>
    <t>Источники финансирования дефицита бюджета муниципального образования "Поселок Кысыл-Сыр" на 2015 год</t>
  </si>
  <si>
    <t>540</t>
  </si>
  <si>
    <t>29 1 0000</t>
  </si>
  <si>
    <t>29 1 1018</t>
  </si>
  <si>
    <t>Доходы местного бюджета МО "Поселок Кысыл-Сыр" на 2015 г.</t>
  </si>
  <si>
    <t>Обеспечение пожарной безопасности</t>
  </si>
  <si>
    <t>Профилактика правонарушений</t>
  </si>
  <si>
    <t>Укрепление правопорядка и общественной безопасности</t>
  </si>
  <si>
    <t>28 5 0000</t>
  </si>
  <si>
    <t>28 5 2200</t>
  </si>
  <si>
    <t>Дотация на выравнивание бюджетной обеспеченности</t>
  </si>
  <si>
    <t>НАЛОГОВЫЕ ДОХОДЫ</t>
  </si>
  <si>
    <t>100 1  03  02230  01  0000  110</t>
  </si>
  <si>
    <t>100  1  03  02240  01  0000  110</t>
  </si>
  <si>
    <t>100  1  03  02250  01  0000  110</t>
  </si>
  <si>
    <t>100  1  03  02260  01  0000  110</t>
  </si>
  <si>
    <t>026  1  08  04020  01  0000  110</t>
  </si>
  <si>
    <t>026  1  11  05010  00  0000  120</t>
  </si>
  <si>
    <t>026  1  11  05030  00  0000  120</t>
  </si>
  <si>
    <t>29 4 0000</t>
  </si>
  <si>
    <t>Иные межбюджетные трансферты</t>
  </si>
  <si>
    <t>Осуществление расходных обязательств ОМСУ в части полномочий по решению вопросов местного значения, переданных  в соответствии с заключенным между органом местного самоуправления муниципального района и поселения соглашением</t>
  </si>
  <si>
    <t/>
  </si>
  <si>
    <t>рубли</t>
  </si>
  <si>
    <t>№
п/п</t>
  </si>
  <si>
    <t>ЦСР</t>
  </si>
  <si>
    <t>ВР</t>
  </si>
  <si>
    <t>Сумма на 2015 год</t>
  </si>
  <si>
    <t>1</t>
  </si>
  <si>
    <t>21 0 0000</t>
  </si>
  <si>
    <t>21 2 0000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</si>
  <si>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</si>
  <si>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</si>
  <si>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</si>
  <si>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Развитие дорожно-транспортного комплекса и территорий МО</t>
  </si>
  <si>
    <t>24 0 0000</t>
  </si>
  <si>
    <t>Закупка товаров, работ и услуг для государственных (муниципальных) нужд</t>
  </si>
  <si>
    <t>200</t>
  </si>
  <si>
    <t>Прочая закупка товаров, работ и услуг для обеспечения государственных (муниципальных) нужд</t>
  </si>
  <si>
    <t>Капитальный ремонт и ремонт автомобильных дорог общего пользования местного значения</t>
  </si>
  <si>
    <t>Закупка товаров, работ, услуг в целях капитального ремонта государственного (муниципального) имущества</t>
  </si>
  <si>
    <t>Правоохранительные органы и защита населения и территорий МО от ЧС</t>
  </si>
  <si>
    <t>28 0 0000</t>
  </si>
  <si>
    <t>29 0 0000</t>
  </si>
  <si>
    <t>Управление программой</t>
  </si>
  <si>
    <t>Другие задачи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</si>
  <si>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</si>
  <si>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</si>
  <si>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Фонд оплаты труда казенных учреждений и взносы по обязательному социальному страхованию</t>
  </si>
  <si>
    <t>Иные выплаты персоналу казенных учреждений, за исключением фонда оплаты труда</t>
  </si>
  <si>
    <t>Иные выплаты персоналу государственных (муниципальных) органов, за исключением фонда оплаты труда</t>
  </si>
  <si>
    <t>Распределение бюджетных ассигнований на реализацию непрограммных средств на 2015 год</t>
  </si>
  <si>
    <t>ВЕД</t>
  </si>
  <si>
    <t>РЗ</t>
  </si>
  <si>
    <t>ПР</t>
  </si>
  <si>
    <t>Сумма</t>
  </si>
  <si>
    <t>Администрация муниципального образования "Поселок Кысыл-Сыр" Вилюйского улуса (района) Республики Саха (Якутия)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</si>
  <si>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</si>
  <si>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</si>
  <si>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Непрограммные расходы</t>
  </si>
  <si>
    <t>9900000</t>
  </si>
  <si>
    <t>Руководство и управление в сфере установленных функций органов местного самоуправления</t>
  </si>
  <si>
    <t>9910000</t>
  </si>
  <si>
    <t>Глава муниципального образования</t>
  </si>
  <si>
    <t>9912434</t>
  </si>
  <si>
    <t>Фонд оплаты труда государственных (муниципальных) органов и взносы по обязательному социальному страхованию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</si>
  <si>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</si>
  <si>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Центральный аппарат</t>
  </si>
  <si>
    <t>9912441</t>
  </si>
  <si>
    <t>Уплата налога на имущество организаций и земельного налога</t>
  </si>
  <si>
    <t>Обеспечение проведения выборов и референдумов</t>
  </si>
  <si>
    <t>Проведение выборов и референдумов</t>
  </si>
  <si>
    <t>9920000</t>
  </si>
  <si>
    <t>Проведение выборов и референдумов депутатов</t>
  </si>
  <si>
    <t>9922443</t>
  </si>
  <si>
    <t>Резервные фонды</t>
  </si>
  <si>
    <t>9930000</t>
  </si>
  <si>
    <t>9932445</t>
  </si>
  <si>
    <t>Резервные средства</t>
  </si>
  <si>
    <t>Межбюджетные трансферты</t>
  </si>
  <si>
    <t>9950000</t>
  </si>
  <si>
    <t>9957401</t>
  </si>
  <si>
    <t>Прочие непрограммные расходы</t>
  </si>
  <si>
    <t>9980000</t>
  </si>
  <si>
    <t>Выполнение других обязательств муниципальных образований</t>
  </si>
  <si>
    <t>9982552</t>
  </si>
  <si>
    <t>НАЦ.БЕЗОПАСНОСТЬ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</si>
  <si>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</si>
  <si>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Защита населения и территорий МО от чрезвычайных ситуаций</t>
  </si>
  <si>
    <t>9982491</t>
  </si>
  <si>
    <t>9981018</t>
  </si>
  <si>
    <t>ЖИЛИЩНО-КОММУНАЛЬНОЕ ХОЗЯЙСТВО</t>
  </si>
  <si>
    <t>Мероприятия в области жилищного хозяйства</t>
  </si>
  <si>
    <t>9982519</t>
  </si>
  <si>
    <t>9982529</t>
  </si>
  <si>
    <t>Прочие мероприятия по благоустройству городских округов и поселений</t>
  </si>
  <si>
    <t>9982533</t>
  </si>
  <si>
    <t>СОЦИАЛЬНАЯ ПОЛИТИКА</t>
  </si>
  <si>
    <t>Пенсионное обеспечение</t>
  </si>
  <si>
    <t>Иные пенсии, социальные доплаты к пенсиям</t>
  </si>
  <si>
    <t>9982538</t>
  </si>
  <si>
    <t>Распределение бюджетных ассигнований по разделам, подразделам, целевым статьям и видам 
расходов классификации расходов бюджета в ведомственной структуре расходов на 2015 год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</si>
  <si>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</si>
  <si>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</si>
  <si>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на территориях, где отсутствуют военные комиссариаты в рамках непрограммных расходов федеральных органов исполнительной власти</t>
  </si>
  <si>
    <t>9535118</t>
  </si>
  <si>
    <t>Органы юстиции</t>
  </si>
  <si>
    <t>Развитие муниципальной службы</t>
  </si>
  <si>
    <t>9960000</t>
  </si>
  <si>
    <t>9965930</t>
  </si>
  <si>
    <t>Другие вопросы в области национальной безопасности и правоохранительной деятельности</t>
  </si>
  <si>
    <t>2800000</t>
  </si>
  <si>
    <t>2850000</t>
  </si>
  <si>
    <t>2852200</t>
  </si>
  <si>
    <t>НАЦИОНАЛЬНАЯ ЭКОНОМИКА</t>
  </si>
  <si>
    <t>Дорожное хозяйство (дорожные фонды)</t>
  </si>
  <si>
    <t>2400000</t>
  </si>
  <si>
    <t>2430000</t>
  </si>
  <si>
    <t>2432132</t>
  </si>
  <si>
    <t>2432134</t>
  </si>
  <si>
    <t>Другие вопросы в области национальной экономики</t>
  </si>
  <si>
    <t>9536210</t>
  </si>
  <si>
    <t>КУЛЬТУРА, КИНЕМАТОГРАФИЯ</t>
  </si>
  <si>
    <t>Культура</t>
  </si>
  <si>
    <t>2100000</t>
  </si>
  <si>
    <t>2120000</t>
  </si>
  <si>
    <t>2121003</t>
  </si>
  <si>
    <t>ФИЗИЧЕСКАЯ КУЛЬТУРА И СПОРТ</t>
  </si>
  <si>
    <t>Физическая культура</t>
  </si>
  <si>
    <t>2900000</t>
  </si>
  <si>
    <t>2910000</t>
  </si>
  <si>
    <t>2911018</t>
  </si>
  <si>
    <t>2940000</t>
  </si>
  <si>
    <t>2942240</t>
  </si>
  <si>
    <t>Распределение бюджетных ассигнований по целевым статьям расходов на реализацию 
муниципальных целевых программ и подпрограмм МО "Поселок Кысыл-Сыр" на 2015 год</t>
  </si>
  <si>
    <t>000 2 02 03000 00 0000 151</t>
  </si>
  <si>
    <t>Ежемесячные доплаты к трудовой пенсии лицам, замещавшим муниципальные должности и муниципальные должности муниципальной службы</t>
  </si>
  <si>
    <t>Распределение бюджетных ассигнований по разделам, подразделам, целевым статьям и видам 
расходов классификации расходов бюджета  на 2015 год</t>
  </si>
  <si>
    <t>.06</t>
  </si>
  <si>
    <r>
      <rPr>
        <sz val="12"/>
        <color rgb="FF000000"/>
        <rFont val="Times New Roman"/>
        <family val="1"/>
        <charset val="204"/>
      </rPr>
      <t>.</t>
    </r>
    <r>
      <rPr>
        <b/>
        <sz val="12"/>
        <color rgb="FF000000"/>
        <rFont val="Times New Roman"/>
        <family val="1"/>
        <charset val="204"/>
      </rPr>
      <t>06</t>
    </r>
  </si>
  <si>
    <t>Обеспечение деятельности финансовых, налоговых и таможенных органов и органов финансового (финансово-бюджетного) надзора</t>
  </si>
  <si>
    <r>
      <rPr>
        <i/>
        <sz val="12"/>
        <color rgb="FF000000"/>
        <rFont val="Times New Roman"/>
        <family val="1"/>
        <charset val="204"/>
      </rPr>
      <t>.</t>
    </r>
    <r>
      <rPr>
        <b/>
        <i/>
        <sz val="12"/>
        <color rgb="FF000000"/>
        <rFont val="Times New Roman"/>
        <family val="1"/>
        <charset val="204"/>
      </rPr>
      <t>06</t>
    </r>
  </si>
  <si>
    <t>Субсидия на софинансирование расходных обязательств по реализации плана мероприятий комплексного развития муниципального образования на 2013-2017 годы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</si>
  <si>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</si>
  <si>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</si>
  <si>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</si>
  <si>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</si>
  <si>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Возврат в местные бюджеты поступивших средств от денежных взысканий (штрафов) по административным правонарушениям</t>
  </si>
  <si>
    <t>182  1  01  02010  01  0000  110</t>
  </si>
  <si>
    <t>182  1  01  02020  01  0000  110</t>
  </si>
  <si>
    <t>182  1  06  01030  13  0000  110</t>
  </si>
  <si>
    <t>026  1  11  05013  13  0000  120</t>
  </si>
  <si>
    <t>026  1  11  05035  13  0000  120</t>
  </si>
  <si>
    <t>026  1  11  09045  13  0000  120</t>
  </si>
  <si>
    <t>026 2 02 01001 13 0000 151</t>
  </si>
  <si>
    <t>026 2 02 02999 13 6210 151</t>
  </si>
  <si>
    <t>026 2 02 03003 13 0000 151</t>
  </si>
  <si>
    <t>026 2 02 03015 13 0000 151</t>
  </si>
  <si>
    <t>Софинансирование расходных обязательств по реализации плана мероприятий комплексного развития муниципального образования на 2013-2017 годы</t>
  </si>
  <si>
    <t>Земельный налог с физических лиц, обладающих земельным участком, расположенным в границах городских поселений</t>
  </si>
  <si>
    <t>Земельный налог с организаций, обладающих земельным участком, расположенным в границах городских поселений</t>
  </si>
  <si>
    <t>182  1  06  06043  13  0000  110</t>
  </si>
  <si>
    <t>182  1  06  06033  13  0000  110</t>
  </si>
  <si>
    <t>026 2 02 04999 13 6408 151</t>
  </si>
  <si>
    <t>Дотация на сбалансированность</t>
  </si>
  <si>
    <t>026 2 02 01003 13 0000 151</t>
  </si>
  <si>
    <t>Иные МБТ</t>
  </si>
  <si>
    <t>"Создание условий для духовно-культурного развития в муниципальном образовании "Поселок Кысыл-Сыр" на 2015-2017 годы"</t>
  </si>
  <si>
    <t>"Развитие дорожно-транспортного комплекса в муниципальном образовании "Поселок Кысыл-Сыр" на 2015-2017 годы"</t>
  </si>
  <si>
    <t>"Профилактика безнадзорности и правонарушений среди несовершеннолетних в муниципальном образовании "Поселок Кысыл-Сыр" на 2013-2015 годы"</t>
  </si>
  <si>
    <t>"Развитие физической культуры и спорта в муниципальном образовании "Поселок Кысыл-Сыр" на 2015-2017 годы"</t>
  </si>
  <si>
    <t>Иные межбюджетные трансферты по возврату в местные бюджеты поступивших средств от денежных взысканий (штрафов)</t>
  </si>
  <si>
    <t>Другие вопросы в области культуры и кинематографии</t>
  </si>
  <si>
    <t>Проведение мероприятий для детей и молодежи</t>
  </si>
  <si>
    <t>Мероприятия в сфере культуры, кинематографии и средств массовой информации</t>
  </si>
  <si>
    <t>.04</t>
  </si>
  <si>
    <t>.04.</t>
  </si>
  <si>
    <t>Пособия по социальной помощи населению</t>
  </si>
  <si>
    <t>Оказание других видов социальной помощи</t>
  </si>
  <si>
    <t>Социальная поддержка семьи и отдельных категорий граждан</t>
  </si>
  <si>
    <t>к Решению Поселкового Совета от "17" сентября 2015 г. № 167</t>
  </si>
  <si>
    <t>Приложение № 2
к Решению Поселкового Совета от "17" сентября 2015 г. № 167</t>
  </si>
  <si>
    <t>Приложение № 3
к Решению Поселкового Совета от "17" сентября 2015 г. № 167</t>
  </si>
  <si>
    <t>Приложение № 4
к Решению Поселкового Совета от "17" сентября 2015 г. № 167</t>
  </si>
  <si>
    <t>Приложение № 5
к Решению Поселкового Совета от "17" сентября 2015 г. № 167</t>
  </si>
  <si>
    <t xml:space="preserve">                                                                         Приложение № 6</t>
  </si>
  <si>
    <t xml:space="preserve">                                   к Решению Поселкового Совета от "17" сентября 2015 г. № 167</t>
  </si>
</sst>
</file>

<file path=xl/styles.xml><?xml version="1.0" encoding="utf-8"?>
<styleSheet xmlns="http://schemas.openxmlformats.org/spreadsheetml/2006/main">
  <numFmts count="5">
    <numFmt numFmtId="164" formatCode="_-* #,##0.00\ _k_r_-;\-* #,##0.00\ _k_r_-;_-* &quot;-&quot;??\ _k_r_-;_-@_-"/>
    <numFmt numFmtId="165" formatCode="_(&quot;$&quot;* #,##0_);_(&quot;$&quot;* \(#,##0\);_(&quot;$&quot;* &quot;-&quot;_);_(@_)"/>
    <numFmt numFmtId="166" formatCode="\$#,##0.00\ ;\(\$#,##0.00\)"/>
    <numFmt numFmtId="167" formatCode="\$#,##0\ ;\(\$#,##0\)"/>
    <numFmt numFmtId="168" formatCode="_(* #,##0.00_);_(* \(#,##0.00\);_(* &quot;-&quot;??_);_(@_)"/>
  </numFmts>
  <fonts count="40"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0"/>
      <color indexed="24"/>
      <name val="Arial"/>
      <family val="2"/>
      <charset val="204"/>
    </font>
    <font>
      <sz val="10"/>
      <name val="TimesDL"/>
      <charset val="204"/>
    </font>
    <font>
      <u/>
      <sz val="10"/>
      <color indexed="20"/>
      <name val="Arial Cyr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MS Sans Serif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</font>
    <font>
      <i/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i/>
      <sz val="11"/>
      <color indexed="48"/>
      <name val="Times New Roman"/>
      <family val="1"/>
    </font>
    <font>
      <sz val="9"/>
      <name val="Times New Roman"/>
      <family val="1"/>
    </font>
    <font>
      <sz val="9"/>
      <name val="Times New Roman"/>
      <family val="1"/>
      <charset val="204"/>
    </font>
    <font>
      <sz val="11"/>
      <color indexed="9"/>
      <name val="Times New Roman"/>
      <family val="1"/>
    </font>
    <font>
      <sz val="12"/>
      <name val="Times New Roman"/>
      <family val="1"/>
      <charset val="204"/>
    </font>
    <font>
      <sz val="12"/>
      <color theme="2" tint="-0.249977111117893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</font>
    <font>
      <i/>
      <sz val="12"/>
      <name val="Times New Roman"/>
      <family val="1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3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10" fontId="6" fillId="0" borderId="0" applyFont="0" applyFill="0" applyBorder="0" applyAlignment="0" applyProtection="0"/>
    <xf numFmtId="0" fontId="6" fillId="0" borderId="2" applyNumberFormat="0" applyFont="0" applyFill="0" applyAlignment="0" applyProtection="0"/>
    <xf numFmtId="0" fontId="3" fillId="0" borderId="0"/>
    <xf numFmtId="168" fontId="3" fillId="0" borderId="0" applyFont="0" applyFill="0" applyBorder="0" applyAlignment="0" applyProtection="0"/>
    <xf numFmtId="0" fontId="31" fillId="0" borderId="0">
      <alignment vertical="top" wrapText="1"/>
    </xf>
  </cellStyleXfs>
  <cellXfs count="166">
    <xf numFmtId="0" fontId="0" fillId="0" borderId="0" xfId="0"/>
    <xf numFmtId="0" fontId="2" fillId="0" borderId="0" xfId="0" applyFont="1"/>
    <xf numFmtId="0" fontId="13" fillId="0" borderId="0" xfId="0" applyFont="1"/>
    <xf numFmtId="0" fontId="14" fillId="0" borderId="0" xfId="0" applyFont="1"/>
    <xf numFmtId="4" fontId="17" fillId="0" borderId="1" xfId="0" applyNumberFormat="1" applyFont="1" applyBorder="1"/>
    <xf numFmtId="0" fontId="17" fillId="0" borderId="1" xfId="0" applyFont="1" applyBorder="1"/>
    <xf numFmtId="4" fontId="17" fillId="0" borderId="1" xfId="0" applyNumberFormat="1" applyFont="1" applyBorder="1" applyAlignment="1"/>
    <xf numFmtId="4" fontId="14" fillId="0" borderId="1" xfId="0" applyNumberFormat="1" applyFont="1" applyBorder="1"/>
    <xf numFmtId="4" fontId="15" fillId="0" borderId="1" xfId="0" applyNumberFormat="1" applyFont="1" applyBorder="1" applyAlignment="1"/>
    <xf numFmtId="4" fontId="15" fillId="0" borderId="1" xfId="0" applyNumberFormat="1" applyFont="1" applyBorder="1"/>
    <xf numFmtId="0" fontId="14" fillId="0" borderId="1" xfId="0" applyFont="1" applyBorder="1"/>
    <xf numFmtId="0" fontId="18" fillId="0" borderId="0" xfId="0" applyFont="1"/>
    <xf numFmtId="0" fontId="14" fillId="0" borderId="0" xfId="0" applyFont="1" applyAlignment="1">
      <alignment horizontal="right"/>
    </xf>
    <xf numFmtId="0" fontId="14" fillId="0" borderId="1" xfId="0" applyFont="1" applyBorder="1" applyAlignment="1">
      <alignment horizontal="center"/>
    </xf>
    <xf numFmtId="0" fontId="17" fillId="0" borderId="0" xfId="0" applyFont="1"/>
    <xf numFmtId="0" fontId="19" fillId="0" borderId="0" xfId="0" applyFont="1"/>
    <xf numFmtId="0" fontId="15" fillId="0" borderId="0" xfId="0" applyFont="1"/>
    <xf numFmtId="0" fontId="20" fillId="0" borderId="0" xfId="0" applyFont="1"/>
    <xf numFmtId="4" fontId="21" fillId="0" borderId="0" xfId="0" applyNumberFormat="1" applyFont="1" applyBorder="1" applyAlignment="1"/>
    <xf numFmtId="0" fontId="22" fillId="0" borderId="0" xfId="0" applyFont="1"/>
    <xf numFmtId="0" fontId="23" fillId="0" borderId="0" xfId="0" applyFont="1"/>
    <xf numFmtId="0" fontId="16" fillId="0" borderId="0" xfId="0" applyFont="1"/>
    <xf numFmtId="4" fontId="17" fillId="4" borderId="1" xfId="0" applyNumberFormat="1" applyFont="1" applyFill="1" applyBorder="1"/>
    <xf numFmtId="4" fontId="24" fillId="0" borderId="0" xfId="0" applyNumberFormat="1" applyFont="1"/>
    <xf numFmtId="0" fontId="25" fillId="0" borderId="0" xfId="0" applyFont="1"/>
    <xf numFmtId="0" fontId="26" fillId="3" borderId="1" xfId="0" applyFont="1" applyFill="1" applyBorder="1"/>
    <xf numFmtId="0" fontId="13" fillId="0" borderId="1" xfId="0" applyFont="1" applyBorder="1" applyAlignment="1">
      <alignment horizontal="right"/>
    </xf>
    <xf numFmtId="0" fontId="13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right"/>
    </xf>
    <xf numFmtId="0" fontId="25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right"/>
    </xf>
    <xf numFmtId="49" fontId="27" fillId="0" borderId="1" xfId="0" applyNumberFormat="1" applyFont="1" applyBorder="1" applyAlignment="1">
      <alignment horizontal="right"/>
    </xf>
    <xf numFmtId="0" fontId="27" fillId="0" borderId="0" xfId="0" applyFont="1"/>
    <xf numFmtId="0" fontId="27" fillId="0" borderId="1" xfId="0" applyFont="1" applyBorder="1" applyAlignment="1">
      <alignment horizontal="center" vertical="center"/>
    </xf>
    <xf numFmtId="0" fontId="5" fillId="0" borderId="0" xfId="0" applyFont="1"/>
    <xf numFmtId="0" fontId="13" fillId="5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right"/>
    </xf>
    <xf numFmtId="0" fontId="29" fillId="0" borderId="1" xfId="0" applyFont="1" applyBorder="1" applyAlignment="1">
      <alignment horizontal="center"/>
    </xf>
    <xf numFmtId="49" fontId="16" fillId="2" borderId="1" xfId="0" applyNumberFormat="1" applyFont="1" applyFill="1" applyBorder="1" applyAlignment="1"/>
    <xf numFmtId="0" fontId="16" fillId="2" borderId="1" xfId="0" applyFont="1" applyFill="1" applyBorder="1" applyAlignment="1">
      <alignment wrapText="1"/>
    </xf>
    <xf numFmtId="4" fontId="16" fillId="2" borderId="1" xfId="0" applyNumberFormat="1" applyFont="1" applyFill="1" applyBorder="1"/>
    <xf numFmtId="49" fontId="16" fillId="0" borderId="1" xfId="0" applyNumberFormat="1" applyFont="1" applyBorder="1" applyAlignment="1"/>
    <xf numFmtId="0" fontId="16" fillId="0" borderId="1" xfId="0" applyFont="1" applyBorder="1" applyAlignment="1">
      <alignment wrapText="1"/>
    </xf>
    <xf numFmtId="4" fontId="16" fillId="0" borderId="1" xfId="0" applyNumberFormat="1" applyFont="1" applyBorder="1" applyAlignment="1"/>
    <xf numFmtId="49" fontId="30" fillId="0" borderId="1" xfId="0" applyNumberFormat="1" applyFont="1" applyBorder="1" applyAlignment="1"/>
    <xf numFmtId="0" fontId="30" fillId="0" borderId="1" xfId="0" applyFont="1" applyBorder="1" applyAlignment="1">
      <alignment wrapText="1"/>
    </xf>
    <xf numFmtId="4" fontId="30" fillId="0" borderId="1" xfId="0" applyNumberFormat="1" applyFont="1" applyBorder="1" applyAlignment="1"/>
    <xf numFmtId="4" fontId="16" fillId="0" borderId="1" xfId="0" applyNumberFormat="1" applyFont="1" applyBorder="1"/>
    <xf numFmtId="4" fontId="30" fillId="0" borderId="1" xfId="0" applyNumberFormat="1" applyFont="1" applyBorder="1"/>
    <xf numFmtId="49" fontId="29" fillId="0" borderId="1" xfId="0" applyNumberFormat="1" applyFont="1" applyBorder="1" applyAlignment="1"/>
    <xf numFmtId="49" fontId="29" fillId="2" borderId="1" xfId="0" applyNumberFormat="1" applyFont="1" applyFill="1" applyBorder="1" applyAlignment="1"/>
    <xf numFmtId="0" fontId="29" fillId="0" borderId="1" xfId="0" applyFont="1" applyBorder="1" applyAlignment="1">
      <alignment wrapText="1"/>
    </xf>
    <xf numFmtId="4" fontId="29" fillId="0" borderId="1" xfId="0" applyNumberFormat="1" applyFont="1" applyBorder="1"/>
    <xf numFmtId="0" fontId="16" fillId="2" borderId="1" xfId="0" applyFont="1" applyFill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 wrapText="1"/>
    </xf>
    <xf numFmtId="3" fontId="29" fillId="0" borderId="1" xfId="13" applyNumberFormat="1" applyFont="1" applyFill="1" applyBorder="1" applyAlignment="1">
      <alignment horizontal="left" vertical="center" wrapText="1"/>
    </xf>
    <xf numFmtId="4" fontId="16" fillId="4" borderId="1" xfId="0" applyNumberFormat="1" applyFont="1" applyFill="1" applyBorder="1"/>
    <xf numFmtId="0" fontId="25" fillId="0" borderId="1" xfId="0" applyFont="1" applyBorder="1" applyAlignment="1">
      <alignment horizontal="left" wrapText="1"/>
    </xf>
    <xf numFmtId="4" fontId="25" fillId="0" borderId="1" xfId="0" applyNumberFormat="1" applyFont="1" applyBorder="1"/>
    <xf numFmtId="0" fontId="2" fillId="0" borderId="1" xfId="0" applyFont="1" applyBorder="1"/>
    <xf numFmtId="4" fontId="19" fillId="0" borderId="0" xfId="0" applyNumberFormat="1" applyFont="1"/>
    <xf numFmtId="4" fontId="18" fillId="0" borderId="0" xfId="0" applyNumberFormat="1" applyFont="1"/>
    <xf numFmtId="49" fontId="16" fillId="0" borderId="1" xfId="0" applyNumberFormat="1" applyFont="1" applyFill="1" applyBorder="1" applyAlignment="1"/>
    <xf numFmtId="0" fontId="16" fillId="0" borderId="1" xfId="0" applyFont="1" applyFill="1" applyBorder="1" applyAlignment="1">
      <alignment wrapText="1"/>
    </xf>
    <xf numFmtId="4" fontId="16" fillId="0" borderId="1" xfId="0" applyNumberFormat="1" applyFont="1" applyFill="1" applyBorder="1"/>
    <xf numFmtId="49" fontId="25" fillId="0" borderId="1" xfId="0" applyNumberFormat="1" applyFont="1" applyBorder="1" applyAlignment="1"/>
    <xf numFmtId="0" fontId="25" fillId="0" borderId="1" xfId="0" applyFont="1" applyBorder="1" applyAlignment="1">
      <alignment wrapText="1"/>
    </xf>
    <xf numFmtId="4" fontId="13" fillId="6" borderId="1" xfId="0" applyNumberFormat="1" applyFont="1" applyFill="1" applyBorder="1" applyAlignment="1">
      <alignment horizontal="center" vertical="center"/>
    </xf>
    <xf numFmtId="0" fontId="31" fillId="0" borderId="0" xfId="18" applyFont="1" applyFill="1" applyAlignment="1">
      <alignment vertical="top" wrapText="1"/>
    </xf>
    <xf numFmtId="0" fontId="33" fillId="0" borderId="0" xfId="18" applyFont="1" applyFill="1" applyAlignment="1">
      <alignment horizontal="center" vertical="top" wrapText="1"/>
    </xf>
    <xf numFmtId="0" fontId="31" fillId="0" borderId="0" xfId="18" applyFont="1" applyFill="1" applyAlignment="1">
      <alignment horizontal="right" vertical="top" wrapText="1"/>
    </xf>
    <xf numFmtId="4" fontId="31" fillId="0" borderId="0" xfId="18" applyNumberFormat="1" applyFont="1" applyFill="1" applyAlignment="1">
      <alignment vertical="top" wrapText="1"/>
    </xf>
    <xf numFmtId="0" fontId="31" fillId="0" borderId="0" xfId="18" applyFont="1" applyFill="1" applyAlignment="1">
      <alignment horizontal="right" vertical="top" wrapText="1"/>
    </xf>
    <xf numFmtId="0" fontId="32" fillId="0" borderId="0" xfId="18" applyFont="1" applyFill="1" applyAlignment="1">
      <alignment horizontal="right" vertical="top" wrapText="1"/>
    </xf>
    <xf numFmtId="0" fontId="34" fillId="0" borderId="6" xfId="18" applyFont="1" applyFill="1" applyBorder="1" applyAlignment="1">
      <alignment horizontal="center" vertical="center" wrapText="1"/>
    </xf>
    <xf numFmtId="0" fontId="32" fillId="2" borderId="6" xfId="18" applyFont="1" applyFill="1" applyBorder="1" applyAlignment="1">
      <alignment horizontal="center" vertical="center" wrapText="1"/>
    </xf>
    <xf numFmtId="0" fontId="34" fillId="2" borderId="6" xfId="18" applyFont="1" applyFill="1" applyBorder="1" applyAlignment="1">
      <alignment horizontal="left" vertical="center" wrapText="1"/>
    </xf>
    <xf numFmtId="0" fontId="34" fillId="2" borderId="6" xfId="18" applyFont="1" applyFill="1" applyBorder="1" applyAlignment="1">
      <alignment horizontal="center" vertical="top" wrapText="1"/>
    </xf>
    <xf numFmtId="0" fontId="34" fillId="2" borderId="6" xfId="18" applyFont="1" applyFill="1" applyBorder="1" applyAlignment="1">
      <alignment horizontal="left" vertical="top" wrapText="1"/>
    </xf>
    <xf numFmtId="0" fontId="34" fillId="8" borderId="6" xfId="18" applyFont="1" applyFill="1" applyBorder="1" applyAlignment="1">
      <alignment horizontal="center" vertical="top" wrapText="1"/>
    </xf>
    <xf numFmtId="0" fontId="34" fillId="8" borderId="6" xfId="18" applyFont="1" applyFill="1" applyBorder="1" applyAlignment="1">
      <alignment horizontal="left" vertical="top" wrapText="1"/>
    </xf>
    <xf numFmtId="0" fontId="35" fillId="7" borderId="6" xfId="18" applyFont="1" applyFill="1" applyBorder="1" applyAlignment="1">
      <alignment horizontal="center" vertical="top" wrapText="1"/>
    </xf>
    <xf numFmtId="0" fontId="35" fillId="7" borderId="6" xfId="18" applyFont="1" applyFill="1" applyBorder="1" applyAlignment="1">
      <alignment horizontal="left" vertical="top" wrapText="1"/>
    </xf>
    <xf numFmtId="0" fontId="35" fillId="0" borderId="6" xfId="18" applyFont="1" applyFill="1" applyBorder="1" applyAlignment="1">
      <alignment horizontal="center" vertical="top" wrapText="1"/>
    </xf>
    <xf numFmtId="0" fontId="32" fillId="0" borderId="6" xfId="18" applyFont="1" applyFill="1" applyBorder="1" applyAlignment="1">
      <alignment vertical="top" wrapText="1"/>
    </xf>
    <xf numFmtId="0" fontId="35" fillId="0" borderId="6" xfId="18" applyFont="1" applyFill="1" applyBorder="1" applyAlignment="1">
      <alignment vertical="top" wrapText="1"/>
    </xf>
    <xf numFmtId="0" fontId="32" fillId="0" borderId="6" xfId="18" applyFont="1" applyFill="1" applyBorder="1" applyAlignment="1">
      <alignment horizontal="center" vertical="top" wrapText="1"/>
    </xf>
    <xf numFmtId="0" fontId="32" fillId="0" borderId="6" xfId="18" applyFont="1" applyFill="1" applyBorder="1" applyAlignment="1">
      <alignment horizontal="left" vertical="top" wrapText="1"/>
    </xf>
    <xf numFmtId="0" fontId="34" fillId="9" borderId="6" xfId="18" applyFont="1" applyFill="1" applyBorder="1" applyAlignment="1">
      <alignment horizontal="left" vertical="top" wrapText="1"/>
    </xf>
    <xf numFmtId="0" fontId="34" fillId="9" borderId="6" xfId="18" applyFont="1" applyFill="1" applyBorder="1" applyAlignment="1">
      <alignment horizontal="center" vertical="top" wrapText="1"/>
    </xf>
    <xf numFmtId="0" fontId="31" fillId="9" borderId="0" xfId="18" applyFont="1" applyFill="1" applyAlignment="1">
      <alignment vertical="top" wrapText="1"/>
    </xf>
    <xf numFmtId="0" fontId="35" fillId="9" borderId="6" xfId="18" applyFont="1" applyFill="1" applyBorder="1" applyAlignment="1">
      <alignment horizontal="left" vertical="top" wrapText="1"/>
    </xf>
    <xf numFmtId="0" fontId="35" fillId="9" borderId="6" xfId="18" applyFont="1" applyFill="1" applyBorder="1" applyAlignment="1">
      <alignment horizontal="center" vertical="top" wrapText="1"/>
    </xf>
    <xf numFmtId="0" fontId="32" fillId="9" borderId="6" xfId="18" applyFont="1" applyFill="1" applyBorder="1" applyAlignment="1">
      <alignment vertical="top" wrapText="1"/>
    </xf>
    <xf numFmtId="0" fontId="32" fillId="9" borderId="6" xfId="18" applyFont="1" applyFill="1" applyBorder="1" applyAlignment="1">
      <alignment horizontal="center" vertical="top" wrapText="1"/>
    </xf>
    <xf numFmtId="0" fontId="34" fillId="10" borderId="6" xfId="18" applyFont="1" applyFill="1" applyBorder="1" applyAlignment="1">
      <alignment horizontal="left" vertical="top" wrapText="1"/>
    </xf>
    <xf numFmtId="0" fontId="34" fillId="2" borderId="6" xfId="18" applyFont="1" applyFill="1" applyBorder="1" applyAlignment="1">
      <alignment vertical="top" wrapText="1"/>
    </xf>
    <xf numFmtId="0" fontId="34" fillId="0" borderId="6" xfId="18" applyFont="1" applyFill="1" applyBorder="1" applyAlignment="1">
      <alignment horizontal="center" vertical="top" wrapText="1"/>
    </xf>
    <xf numFmtId="0" fontId="35" fillId="0" borderId="6" xfId="18" applyFont="1" applyFill="1" applyBorder="1" applyAlignment="1">
      <alignment horizontal="left" vertical="top" wrapText="1"/>
    </xf>
    <xf numFmtId="0" fontId="37" fillId="9" borderId="0" xfId="18" applyFont="1" applyFill="1" applyAlignment="1">
      <alignment vertical="top" wrapText="1"/>
    </xf>
    <xf numFmtId="0" fontId="34" fillId="0" borderId="6" xfId="18" applyFont="1" applyFill="1" applyBorder="1" applyAlignment="1">
      <alignment horizontal="left" vertical="top" wrapText="1"/>
    </xf>
    <xf numFmtId="0" fontId="33" fillId="9" borderId="0" xfId="18" applyFont="1" applyFill="1" applyAlignment="1">
      <alignment vertical="top" wrapText="1"/>
    </xf>
    <xf numFmtId="0" fontId="30" fillId="0" borderId="1" xfId="0" applyNumberFormat="1" applyFont="1" applyBorder="1" applyAlignment="1">
      <alignment wrapText="1"/>
    </xf>
    <xf numFmtId="49" fontId="28" fillId="0" borderId="1" xfId="0" applyNumberFormat="1" applyFont="1" applyBorder="1" applyAlignment="1"/>
    <xf numFmtId="4" fontId="25" fillId="3" borderId="1" xfId="0" applyNumberFormat="1" applyFont="1" applyFill="1" applyBorder="1" applyAlignment="1">
      <alignment horizontal="center"/>
    </xf>
    <xf numFmtId="4" fontId="13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left"/>
    </xf>
    <xf numFmtId="0" fontId="32" fillId="0" borderId="0" xfId="18" applyFont="1" applyFill="1" applyAlignment="1">
      <alignment horizontal="right" vertical="top" wrapText="1"/>
    </xf>
    <xf numFmtId="0" fontId="25" fillId="0" borderId="0" xfId="0" applyFont="1" applyAlignment="1">
      <alignment horizontal="right"/>
    </xf>
    <xf numFmtId="0" fontId="28" fillId="0" borderId="1" xfId="0" applyFont="1" applyFill="1" applyBorder="1" applyAlignment="1">
      <alignment wrapText="1"/>
    </xf>
    <xf numFmtId="0" fontId="30" fillId="0" borderId="1" xfId="0" applyFont="1" applyBorder="1" applyAlignment="1">
      <alignment horizontal="left"/>
    </xf>
    <xf numFmtId="0" fontId="39" fillId="0" borderId="0" xfId="18" applyFont="1" applyFill="1" applyAlignment="1">
      <alignment vertical="top" wrapText="1"/>
    </xf>
    <xf numFmtId="0" fontId="39" fillId="0" borderId="0" xfId="18" applyFont="1" applyFill="1" applyAlignment="1">
      <alignment horizontal="right" vertical="top" wrapText="1"/>
    </xf>
    <xf numFmtId="0" fontId="38" fillId="0" borderId="0" xfId="18" applyFont="1" applyFill="1" applyAlignment="1">
      <alignment horizontal="right" vertical="top" wrapText="1"/>
    </xf>
    <xf numFmtId="0" fontId="32" fillId="0" borderId="0" xfId="18" applyFont="1" applyFill="1" applyAlignment="1">
      <alignment horizontal="center" vertical="center" wrapText="1"/>
    </xf>
    <xf numFmtId="0" fontId="13" fillId="9" borderId="6" xfId="18" applyFont="1" applyFill="1" applyBorder="1" applyAlignment="1">
      <alignment horizontal="left" vertical="top" wrapText="1"/>
    </xf>
    <xf numFmtId="0" fontId="13" fillId="9" borderId="6" xfId="18" applyFont="1" applyFill="1" applyBorder="1" applyAlignment="1">
      <alignment horizontal="center" vertical="top" wrapText="1"/>
    </xf>
    <xf numFmtId="0" fontId="27" fillId="9" borderId="6" xfId="18" applyFont="1" applyFill="1" applyBorder="1" applyAlignment="1">
      <alignment horizontal="left" vertical="top" wrapText="1"/>
    </xf>
    <xf numFmtId="0" fontId="27" fillId="9" borderId="6" xfId="18" applyFont="1" applyFill="1" applyBorder="1" applyAlignment="1">
      <alignment horizontal="center" vertical="top" wrapText="1"/>
    </xf>
    <xf numFmtId="0" fontId="25" fillId="9" borderId="6" xfId="18" applyFont="1" applyFill="1" applyBorder="1" applyAlignment="1">
      <alignment vertical="top" wrapText="1"/>
    </xf>
    <xf numFmtId="0" fontId="25" fillId="9" borderId="6" xfId="18" applyFont="1" applyFill="1" applyBorder="1" applyAlignment="1">
      <alignment horizontal="center" vertical="top" wrapText="1"/>
    </xf>
    <xf numFmtId="4" fontId="25" fillId="0" borderId="6" xfId="18" applyNumberFormat="1" applyFont="1" applyFill="1" applyBorder="1" applyAlignment="1">
      <alignment horizontal="right" vertical="top" wrapText="1"/>
    </xf>
    <xf numFmtId="4" fontId="13" fillId="2" borderId="6" xfId="18" applyNumberFormat="1" applyFont="1" applyFill="1" applyBorder="1" applyAlignment="1">
      <alignment horizontal="right" vertical="top" wrapText="1"/>
    </xf>
    <xf numFmtId="4" fontId="13" fillId="9" borderId="6" xfId="18" applyNumberFormat="1" applyFont="1" applyFill="1" applyBorder="1" applyAlignment="1">
      <alignment horizontal="right" vertical="top" wrapText="1"/>
    </xf>
    <xf numFmtId="4" fontId="27" fillId="9" borderId="6" xfId="18" applyNumberFormat="1" applyFont="1" applyFill="1" applyBorder="1" applyAlignment="1">
      <alignment horizontal="right" vertical="top" wrapText="1"/>
    </xf>
    <xf numFmtId="4" fontId="25" fillId="9" borderId="6" xfId="18" applyNumberFormat="1" applyFont="1" applyFill="1" applyBorder="1" applyAlignment="1">
      <alignment horizontal="right" vertical="top" wrapText="1"/>
    </xf>
    <xf numFmtId="0" fontId="39" fillId="9" borderId="0" xfId="18" applyFont="1" applyFill="1" applyAlignment="1">
      <alignment vertical="top" wrapText="1"/>
    </xf>
    <xf numFmtId="0" fontId="25" fillId="0" borderId="6" xfId="18" applyFont="1" applyFill="1" applyBorder="1" applyAlignment="1">
      <alignment vertical="top" wrapText="1"/>
    </xf>
    <xf numFmtId="0" fontId="25" fillId="0" borderId="6" xfId="18" applyFont="1" applyFill="1" applyBorder="1" applyAlignment="1">
      <alignment horizontal="center" vertical="top" wrapText="1"/>
    </xf>
    <xf numFmtId="0" fontId="13" fillId="8" borderId="6" xfId="18" applyFont="1" applyFill="1" applyBorder="1" applyAlignment="1">
      <alignment horizontal="left" vertical="top" wrapText="1"/>
    </xf>
    <xf numFmtId="0" fontId="13" fillId="2" borderId="6" xfId="18" applyFont="1" applyFill="1" applyBorder="1" applyAlignment="1">
      <alignment horizontal="center" vertical="top" wrapText="1"/>
    </xf>
    <xf numFmtId="0" fontId="2" fillId="0" borderId="0" xfId="18" applyFont="1" applyFill="1" applyAlignment="1">
      <alignment vertical="top" wrapText="1"/>
    </xf>
    <xf numFmtId="0" fontId="13" fillId="0" borderId="6" xfId="18" applyFont="1" applyFill="1" applyBorder="1" applyAlignment="1">
      <alignment horizontal="center" vertical="center" wrapText="1"/>
    </xf>
    <xf numFmtId="4" fontId="13" fillId="2" borderId="6" xfId="18" applyNumberFormat="1" applyFont="1" applyFill="1" applyBorder="1" applyAlignment="1">
      <alignment horizontal="right" vertical="center" wrapText="1"/>
    </xf>
    <xf numFmtId="0" fontId="2" fillId="0" borderId="0" xfId="18" applyFont="1" applyFill="1" applyAlignment="1">
      <alignment horizontal="right" vertical="top" wrapText="1"/>
    </xf>
    <xf numFmtId="0" fontId="23" fillId="0" borderId="0" xfId="18" applyFont="1" applyFill="1" applyAlignment="1">
      <alignment horizontal="right" vertical="top" wrapText="1"/>
    </xf>
    <xf numFmtId="4" fontId="27" fillId="0" borderId="6" xfId="18" applyNumberFormat="1" applyFont="1" applyFill="1" applyBorder="1" applyAlignment="1">
      <alignment horizontal="right" vertical="top" wrapText="1"/>
    </xf>
    <xf numFmtId="0" fontId="2" fillId="0" borderId="0" xfId="18" applyFont="1" applyFill="1" applyAlignment="1">
      <alignment horizontal="right" wrapText="1"/>
    </xf>
    <xf numFmtId="0" fontId="25" fillId="0" borderId="0" xfId="18" applyFont="1" applyFill="1" applyAlignment="1">
      <alignment horizontal="center" vertical="center" wrapText="1"/>
    </xf>
    <xf numFmtId="0" fontId="16" fillId="4" borderId="3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25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32" fillId="0" borderId="0" xfId="18" applyFont="1" applyFill="1" applyAlignment="1">
      <alignment horizontal="right" vertical="top" wrapText="1"/>
    </xf>
    <xf numFmtId="0" fontId="32" fillId="0" borderId="0" xfId="18" applyFont="1" applyFill="1" applyAlignment="1">
      <alignment horizontal="center" vertical="center" wrapText="1"/>
    </xf>
    <xf numFmtId="0" fontId="31" fillId="0" borderId="0" xfId="18" applyFont="1" applyFill="1" applyAlignment="1">
      <alignment horizontal="right" vertical="top" wrapText="1"/>
    </xf>
    <xf numFmtId="0" fontId="25" fillId="0" borderId="3" xfId="0" applyFont="1" applyBorder="1" applyAlignment="1">
      <alignment horizontal="left"/>
    </xf>
    <xf numFmtId="0" fontId="25" fillId="0" borderId="5" xfId="0" applyFont="1" applyBorder="1" applyAlignment="1">
      <alignment horizontal="left"/>
    </xf>
    <xf numFmtId="0" fontId="25" fillId="0" borderId="4" xfId="0" applyFont="1" applyBorder="1" applyAlignment="1">
      <alignment horizontal="left"/>
    </xf>
    <xf numFmtId="0" fontId="27" fillId="0" borderId="3" xfId="0" applyFont="1" applyBorder="1" applyAlignment="1">
      <alignment horizontal="left"/>
    </xf>
    <xf numFmtId="0" fontId="27" fillId="0" borderId="5" xfId="0" applyFont="1" applyBorder="1" applyAlignment="1">
      <alignment horizontal="left"/>
    </xf>
    <xf numFmtId="0" fontId="27" fillId="0" borderId="4" xfId="0" applyFont="1" applyBorder="1" applyAlignment="1">
      <alignment horizontal="left"/>
    </xf>
    <xf numFmtId="0" fontId="13" fillId="0" borderId="3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3" fillId="0" borderId="4" xfId="0" applyFont="1" applyBorder="1" applyAlignment="1">
      <alignment horizontal="left" wrapText="1"/>
    </xf>
    <xf numFmtId="0" fontId="27" fillId="0" borderId="3" xfId="0" applyFont="1" applyBorder="1" applyAlignment="1">
      <alignment horizontal="left" wrapText="1"/>
    </xf>
    <xf numFmtId="0" fontId="27" fillId="0" borderId="5" xfId="0" applyFont="1" applyBorder="1" applyAlignment="1">
      <alignment horizontal="left" wrapText="1"/>
    </xf>
    <xf numFmtId="0" fontId="27" fillId="0" borderId="4" xfId="0" applyFont="1" applyBorder="1" applyAlignment="1">
      <alignment horizontal="left" wrapText="1"/>
    </xf>
    <xf numFmtId="0" fontId="13" fillId="0" borderId="3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25" fillId="3" borderId="1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13" fillId="5" borderId="0" xfId="0" applyFont="1" applyFill="1" applyAlignment="1">
      <alignment horizontal="center" vertical="center" wrapText="1"/>
    </xf>
  </cellXfs>
  <cellStyles count="19">
    <cellStyle name="Comma0" xfId="3"/>
    <cellStyle name="Currency [0]_RegEPT" xfId="4"/>
    <cellStyle name="Currency_fuel3" xfId="5"/>
    <cellStyle name="Currency0" xfId="6"/>
    <cellStyle name="Date" xfId="7"/>
    <cellStyle name="Fixed" xfId="8"/>
    <cellStyle name="Followed Hyperlink_IBEx" xfId="9"/>
    <cellStyle name="Heading 1" xfId="10"/>
    <cellStyle name="Heading 2" xfId="11"/>
    <cellStyle name="Hyperlink_IBEx" xfId="12"/>
    <cellStyle name="Normal_002-rev-wod" xfId="13"/>
    <cellStyle name="Percent_fuel3" xfId="14"/>
    <cellStyle name="Total" xfId="15"/>
    <cellStyle name="Обычный" xfId="0" builtinId="0"/>
    <cellStyle name="Обычный 2" xfId="2"/>
    <cellStyle name="Обычный 3" xfId="16"/>
    <cellStyle name="Обычный 4" xfId="18"/>
    <cellStyle name="Финансовый 2" xfId="1"/>
    <cellStyle name="Финансовый 3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J48"/>
  <sheetViews>
    <sheetView view="pageBreakPreview" topLeftCell="B1" zoomScale="85" zoomScaleNormal="85" zoomScaleSheetLayoutView="85" workbookViewId="0">
      <selection activeCell="D17" sqref="D17"/>
    </sheetView>
  </sheetViews>
  <sheetFormatPr defaultRowHeight="15"/>
  <cols>
    <col min="1" max="1" width="0" style="11" hidden="1" customWidth="1"/>
    <col min="2" max="2" width="9.33203125" style="11"/>
    <col min="3" max="3" width="40" style="11" customWidth="1"/>
    <col min="4" max="4" width="99.5" style="11" customWidth="1"/>
    <col min="5" max="5" width="18.5" style="11" customWidth="1"/>
    <col min="6" max="6" width="19.5" style="11" hidden="1" customWidth="1"/>
    <col min="7" max="7" width="20" style="11" hidden="1" customWidth="1"/>
    <col min="8" max="9" width="9.33203125" style="11"/>
    <col min="10" max="10" width="16.6640625" style="11" bestFit="1" customWidth="1"/>
    <col min="11" max="16384" width="9.33203125" style="11"/>
  </cols>
  <sheetData>
    <row r="1" spans="1:10" ht="15.75">
      <c r="A1" s="3"/>
      <c r="B1" s="3"/>
      <c r="C1" s="3"/>
      <c r="D1" s="24"/>
      <c r="E1" s="109" t="s">
        <v>75</v>
      </c>
      <c r="F1" s="24"/>
      <c r="G1" s="36" t="s">
        <v>76</v>
      </c>
    </row>
    <row r="2" spans="1:10" ht="15.75">
      <c r="A2" s="3"/>
      <c r="B2" s="3"/>
      <c r="C2" s="3"/>
      <c r="D2" s="142" t="s">
        <v>322</v>
      </c>
      <c r="E2" s="142"/>
      <c r="F2" s="142"/>
      <c r="G2" s="142"/>
    </row>
    <row r="3" spans="1:10">
      <c r="A3" s="3"/>
      <c r="B3" s="3"/>
      <c r="C3" s="3"/>
      <c r="D3" s="143"/>
      <c r="E3" s="143"/>
      <c r="F3" s="143"/>
      <c r="G3" s="143"/>
    </row>
    <row r="4" spans="1:10">
      <c r="A4" s="3"/>
      <c r="B4" s="3"/>
      <c r="C4" s="3"/>
      <c r="D4" s="3"/>
      <c r="E4" s="3"/>
      <c r="F4" s="3"/>
      <c r="G4" s="3"/>
    </row>
    <row r="5" spans="1:10" ht="15.75">
      <c r="A5" s="3"/>
      <c r="B5" s="3"/>
      <c r="C5" s="144" t="s">
        <v>146</v>
      </c>
      <c r="D5" s="144"/>
      <c r="E5" s="144"/>
      <c r="F5" s="144"/>
      <c r="G5" s="144"/>
    </row>
    <row r="6" spans="1:10">
      <c r="A6" s="3"/>
      <c r="B6" s="3"/>
      <c r="C6" s="3"/>
      <c r="D6" s="3"/>
      <c r="E6" s="12" t="s">
        <v>77</v>
      </c>
      <c r="F6" s="3"/>
      <c r="G6" s="3"/>
    </row>
    <row r="7" spans="1:10" ht="15.75">
      <c r="A7" s="3"/>
      <c r="B7" s="3"/>
      <c r="C7" s="37" t="s">
        <v>48</v>
      </c>
      <c r="D7" s="37" t="s">
        <v>49</v>
      </c>
      <c r="E7" s="37" t="s">
        <v>138</v>
      </c>
      <c r="F7" s="13" t="s">
        <v>78</v>
      </c>
      <c r="G7" s="13" t="s">
        <v>79</v>
      </c>
    </row>
    <row r="8" spans="1:10" s="15" customFormat="1" ht="18" customHeight="1">
      <c r="A8" s="14"/>
      <c r="B8" s="14"/>
      <c r="C8" s="38" t="s">
        <v>50</v>
      </c>
      <c r="D8" s="39" t="s">
        <v>51</v>
      </c>
      <c r="E8" s="40">
        <f>E9+E28</f>
        <v>14310851</v>
      </c>
      <c r="F8" s="4" t="e">
        <f>#REF!+F25</f>
        <v>#REF!</v>
      </c>
      <c r="G8" s="4" t="e">
        <f>#REF!+G25</f>
        <v>#REF!</v>
      </c>
      <c r="J8" s="61"/>
    </row>
    <row r="9" spans="1:10" s="15" customFormat="1" ht="18" customHeight="1">
      <c r="A9" s="14"/>
      <c r="B9" s="14"/>
      <c r="C9" s="50"/>
      <c r="D9" s="39" t="s">
        <v>153</v>
      </c>
      <c r="E9" s="40">
        <f>E11+E14+E19+E25</f>
        <v>12030851</v>
      </c>
      <c r="F9" s="4"/>
      <c r="G9" s="4"/>
      <c r="J9" s="61"/>
    </row>
    <row r="10" spans="1:10" ht="18" customHeight="1">
      <c r="A10" s="3"/>
      <c r="B10" s="3"/>
      <c r="C10" s="63" t="s">
        <v>80</v>
      </c>
      <c r="D10" s="64" t="s">
        <v>52</v>
      </c>
      <c r="E10" s="65">
        <f>+E11</f>
        <v>10237700</v>
      </c>
      <c r="F10" s="4" t="e">
        <f>F11</f>
        <v>#REF!</v>
      </c>
      <c r="G10" s="4" t="e">
        <f>G11</f>
        <v>#REF!</v>
      </c>
      <c r="J10" s="62"/>
    </row>
    <row r="11" spans="1:10" s="15" customFormat="1" ht="18" customHeight="1">
      <c r="A11" s="14"/>
      <c r="B11" s="14"/>
      <c r="C11" s="41" t="s">
        <v>81</v>
      </c>
      <c r="D11" s="42" t="s">
        <v>82</v>
      </c>
      <c r="E11" s="43">
        <f>E12+E13</f>
        <v>10237700</v>
      </c>
      <c r="F11" s="6" t="e">
        <f>#REF!+#REF!+F14+F15</f>
        <v>#REF!</v>
      </c>
      <c r="G11" s="6" t="e">
        <f>#REF!+#REF!+G14+G15</f>
        <v>#REF!</v>
      </c>
    </row>
    <row r="12" spans="1:10" s="17" customFormat="1" ht="63" customHeight="1">
      <c r="A12" s="16"/>
      <c r="B12" s="16"/>
      <c r="C12" s="44" t="s">
        <v>290</v>
      </c>
      <c r="D12" s="45" t="s">
        <v>83</v>
      </c>
      <c r="E12" s="46">
        <v>10230000</v>
      </c>
      <c r="F12" s="9">
        <v>8357.9</v>
      </c>
      <c r="G12" s="9">
        <v>9326.7000000000007</v>
      </c>
    </row>
    <row r="13" spans="1:10" s="17" customFormat="1" ht="67.5" customHeight="1">
      <c r="A13" s="16"/>
      <c r="B13" s="16"/>
      <c r="C13" s="44" t="s">
        <v>291</v>
      </c>
      <c r="D13" s="45" t="s">
        <v>84</v>
      </c>
      <c r="E13" s="46">
        <v>7700</v>
      </c>
      <c r="F13" s="8">
        <v>7</v>
      </c>
      <c r="G13" s="8">
        <v>7</v>
      </c>
    </row>
    <row r="14" spans="1:10" ht="16.5" customHeight="1">
      <c r="A14" s="3"/>
      <c r="B14" s="3"/>
      <c r="C14" s="41" t="s">
        <v>139</v>
      </c>
      <c r="D14" s="42" t="s">
        <v>140</v>
      </c>
      <c r="E14" s="43">
        <f>E15+E16+E17+E18</f>
        <v>347151</v>
      </c>
      <c r="F14" s="7"/>
      <c r="G14" s="7"/>
    </row>
    <row r="15" spans="1:10" ht="63.75" customHeight="1">
      <c r="A15" s="3"/>
      <c r="B15" s="3"/>
      <c r="C15" s="44" t="s">
        <v>154</v>
      </c>
      <c r="D15" s="45" t="s">
        <v>285</v>
      </c>
      <c r="E15" s="46">
        <v>117549</v>
      </c>
      <c r="F15" s="7"/>
      <c r="G15" s="7"/>
    </row>
    <row r="16" spans="1:10" s="15" customFormat="1" ht="80.25" customHeight="1">
      <c r="A16" s="14"/>
      <c r="B16" s="14"/>
      <c r="C16" s="44" t="s">
        <v>155</v>
      </c>
      <c r="D16" s="103" t="s">
        <v>286</v>
      </c>
      <c r="E16" s="46">
        <v>3105</v>
      </c>
      <c r="F16" s="6" t="e">
        <f>F17+F19</f>
        <v>#REF!</v>
      </c>
      <c r="G16" s="6" t="e">
        <f>G17+G19</f>
        <v>#REF!</v>
      </c>
    </row>
    <row r="17" spans="1:8" s="15" customFormat="1" ht="63" customHeight="1">
      <c r="A17" s="14"/>
      <c r="B17" s="14"/>
      <c r="C17" s="44" t="s">
        <v>156</v>
      </c>
      <c r="D17" s="45" t="s">
        <v>287</v>
      </c>
      <c r="E17" s="46">
        <v>222977</v>
      </c>
      <c r="F17" s="6">
        <f>F18</f>
        <v>13.1</v>
      </c>
      <c r="G17" s="6">
        <f>G18</f>
        <v>13.1</v>
      </c>
    </row>
    <row r="18" spans="1:8" ht="63.75" customHeight="1">
      <c r="A18" s="3"/>
      <c r="B18" s="3"/>
      <c r="C18" s="44" t="s">
        <v>157</v>
      </c>
      <c r="D18" s="45" t="s">
        <v>288</v>
      </c>
      <c r="E18" s="46">
        <v>3520</v>
      </c>
      <c r="F18" s="7">
        <v>13.1</v>
      </c>
      <c r="G18" s="7">
        <v>13.1</v>
      </c>
    </row>
    <row r="19" spans="1:8" s="15" customFormat="1" ht="14.25" customHeight="1">
      <c r="A19" s="14"/>
      <c r="B19" s="14"/>
      <c r="C19" s="38" t="s">
        <v>85</v>
      </c>
      <c r="D19" s="39" t="s">
        <v>53</v>
      </c>
      <c r="E19" s="40">
        <f>E20+E22</f>
        <v>1381000</v>
      </c>
      <c r="F19" s="6" t="e">
        <f>#REF!+#REF!</f>
        <v>#REF!</v>
      </c>
      <c r="G19" s="6" t="e">
        <f>#REF!+#REF!</f>
        <v>#REF!</v>
      </c>
    </row>
    <row r="20" spans="1:8" s="17" customFormat="1" ht="18.75" customHeight="1">
      <c r="A20" s="16"/>
      <c r="B20" s="16"/>
      <c r="C20" s="41" t="s">
        <v>54</v>
      </c>
      <c r="D20" s="42" t="s">
        <v>55</v>
      </c>
      <c r="E20" s="47">
        <f>E21</f>
        <v>73000</v>
      </c>
      <c r="F20" s="8">
        <v>93.9</v>
      </c>
      <c r="G20" s="8">
        <v>93.9</v>
      </c>
      <c r="H20" s="18"/>
    </row>
    <row r="21" spans="1:8" s="17" customFormat="1" ht="33" customHeight="1">
      <c r="A21" s="16"/>
      <c r="B21" s="16"/>
      <c r="C21" s="44" t="s">
        <v>292</v>
      </c>
      <c r="D21" s="45" t="s">
        <v>56</v>
      </c>
      <c r="E21" s="48">
        <v>73000</v>
      </c>
      <c r="F21" s="9"/>
      <c r="G21" s="9"/>
    </row>
    <row r="22" spans="1:8" s="15" customFormat="1" ht="14.25" customHeight="1">
      <c r="A22" s="14"/>
      <c r="B22" s="14"/>
      <c r="C22" s="41" t="s">
        <v>86</v>
      </c>
      <c r="D22" s="42" t="s">
        <v>57</v>
      </c>
      <c r="E22" s="43">
        <f>E23+E24</f>
        <v>1308000</v>
      </c>
      <c r="F22" s="4">
        <f>F23</f>
        <v>35</v>
      </c>
      <c r="G22" s="4">
        <f>G23</f>
        <v>35</v>
      </c>
    </row>
    <row r="23" spans="1:8" s="15" customFormat="1" ht="33" customHeight="1">
      <c r="A23" s="14"/>
      <c r="B23" s="14"/>
      <c r="C23" s="44" t="s">
        <v>303</v>
      </c>
      <c r="D23" s="110" t="s">
        <v>301</v>
      </c>
      <c r="E23" s="46">
        <v>65400</v>
      </c>
      <c r="F23" s="4">
        <f>F24</f>
        <v>35</v>
      </c>
      <c r="G23" s="4">
        <f>G24</f>
        <v>35</v>
      </c>
    </row>
    <row r="24" spans="1:8" ht="36.75" customHeight="1">
      <c r="A24" s="3"/>
      <c r="B24" s="3"/>
      <c r="C24" s="44" t="s">
        <v>304</v>
      </c>
      <c r="D24" s="110" t="s">
        <v>302</v>
      </c>
      <c r="E24" s="46">
        <v>1242600</v>
      </c>
      <c r="F24" s="7">
        <v>35</v>
      </c>
      <c r="G24" s="7">
        <v>35</v>
      </c>
    </row>
    <row r="25" spans="1:8" ht="18" customHeight="1">
      <c r="A25" s="3"/>
      <c r="B25" s="3"/>
      <c r="C25" s="38" t="s">
        <v>58</v>
      </c>
      <c r="D25" s="39" t="s">
        <v>59</v>
      </c>
      <c r="E25" s="40">
        <v>65000</v>
      </c>
      <c r="F25" s="4">
        <f>F26+F32</f>
        <v>710.8</v>
      </c>
      <c r="G25" s="4">
        <f>G26+G32</f>
        <v>710.8</v>
      </c>
    </row>
    <row r="26" spans="1:8" ht="49.5" customHeight="1">
      <c r="A26" s="3"/>
      <c r="B26" s="3"/>
      <c r="C26" s="41" t="s">
        <v>87</v>
      </c>
      <c r="D26" s="42" t="s">
        <v>60</v>
      </c>
      <c r="E26" s="47">
        <v>65000</v>
      </c>
      <c r="F26" s="4">
        <f>F27</f>
        <v>710.8</v>
      </c>
      <c r="G26" s="4">
        <f>G27</f>
        <v>710.8</v>
      </c>
    </row>
    <row r="27" spans="1:8" ht="62.25" customHeight="1">
      <c r="A27" s="3"/>
      <c r="B27" s="3"/>
      <c r="C27" s="49" t="s">
        <v>158</v>
      </c>
      <c r="D27" s="45" t="s">
        <v>43</v>
      </c>
      <c r="E27" s="48">
        <v>65000</v>
      </c>
      <c r="F27" s="4">
        <f>F28+F30</f>
        <v>710.8</v>
      </c>
      <c r="G27" s="4">
        <f>G28+G30</f>
        <v>710.8</v>
      </c>
    </row>
    <row r="28" spans="1:8" ht="17.25" customHeight="1">
      <c r="A28" s="3"/>
      <c r="B28" s="3"/>
      <c r="C28" s="50"/>
      <c r="D28" s="39" t="s">
        <v>61</v>
      </c>
      <c r="E28" s="40">
        <f>E29</f>
        <v>2280000</v>
      </c>
      <c r="F28" s="7">
        <f>F29</f>
        <v>660.8</v>
      </c>
      <c r="G28" s="7">
        <f>G29</f>
        <v>660.8</v>
      </c>
    </row>
    <row r="29" spans="1:8" s="17" customFormat="1" ht="33" customHeight="1">
      <c r="A29" s="16"/>
      <c r="B29" s="16"/>
      <c r="C29" s="41" t="s">
        <v>88</v>
      </c>
      <c r="D29" s="42" t="s">
        <v>62</v>
      </c>
      <c r="E29" s="47">
        <f>E30</f>
        <v>2280000</v>
      </c>
      <c r="F29" s="9">
        <v>660.8</v>
      </c>
      <c r="G29" s="9">
        <v>660.8</v>
      </c>
    </row>
    <row r="30" spans="1:8" ht="61.5" customHeight="1">
      <c r="A30" s="3"/>
      <c r="B30" s="3"/>
      <c r="C30" s="41" t="s">
        <v>89</v>
      </c>
      <c r="D30" s="42" t="s">
        <v>141</v>
      </c>
      <c r="E30" s="47">
        <f>E32+E34+E35</f>
        <v>2280000</v>
      </c>
      <c r="F30" s="7">
        <f>F31</f>
        <v>50</v>
      </c>
      <c r="G30" s="7">
        <f>G31</f>
        <v>50</v>
      </c>
    </row>
    <row r="31" spans="1:8" s="17" customFormat="1" ht="48" customHeight="1">
      <c r="A31" s="16"/>
      <c r="B31" s="16"/>
      <c r="C31" s="66" t="s">
        <v>159</v>
      </c>
      <c r="D31" s="67" t="s">
        <v>63</v>
      </c>
      <c r="E31" s="59">
        <f>E32</f>
        <v>1500000</v>
      </c>
      <c r="F31" s="9">
        <v>50</v>
      </c>
      <c r="G31" s="9">
        <v>50</v>
      </c>
    </row>
    <row r="32" spans="1:8" s="15" customFormat="1" ht="66" customHeight="1">
      <c r="A32" s="14"/>
      <c r="B32" s="14"/>
      <c r="C32" s="44" t="s">
        <v>293</v>
      </c>
      <c r="D32" s="45" t="s">
        <v>137</v>
      </c>
      <c r="E32" s="48">
        <v>1500000</v>
      </c>
      <c r="F32" s="4">
        <f t="shared" ref="F32:G34" si="0">F33</f>
        <v>0</v>
      </c>
      <c r="G32" s="4">
        <f t="shared" si="0"/>
        <v>0</v>
      </c>
    </row>
    <row r="33" spans="1:8" s="15" customFormat="1" ht="62.25" customHeight="1">
      <c r="A33" s="14"/>
      <c r="B33" s="14"/>
      <c r="C33" s="49" t="s">
        <v>160</v>
      </c>
      <c r="D33" s="51" t="s">
        <v>64</v>
      </c>
      <c r="E33" s="52">
        <f>E34</f>
        <v>420000</v>
      </c>
      <c r="F33" s="4">
        <f t="shared" si="0"/>
        <v>0</v>
      </c>
      <c r="G33" s="4">
        <f t="shared" si="0"/>
        <v>0</v>
      </c>
    </row>
    <row r="34" spans="1:8" ht="48" customHeight="1">
      <c r="A34" s="3"/>
      <c r="B34" s="3"/>
      <c r="C34" s="44" t="s">
        <v>294</v>
      </c>
      <c r="D34" s="45" t="s">
        <v>44</v>
      </c>
      <c r="E34" s="48">
        <v>420000</v>
      </c>
      <c r="F34" s="7">
        <f t="shared" si="0"/>
        <v>0</v>
      </c>
      <c r="G34" s="7">
        <f t="shared" si="0"/>
        <v>0</v>
      </c>
    </row>
    <row r="35" spans="1:8" s="17" customFormat="1" ht="63" customHeight="1">
      <c r="A35" s="16"/>
      <c r="B35" s="16"/>
      <c r="C35" s="104" t="s">
        <v>295</v>
      </c>
      <c r="D35" s="67" t="s">
        <v>45</v>
      </c>
      <c r="E35" s="59">
        <v>360000</v>
      </c>
      <c r="F35" s="9"/>
      <c r="G35" s="9"/>
    </row>
    <row r="36" spans="1:8" ht="15" customHeight="1">
      <c r="A36" s="3"/>
      <c r="B36" s="3"/>
      <c r="C36" s="53" t="s">
        <v>65</v>
      </c>
      <c r="D36" s="53" t="s">
        <v>66</v>
      </c>
      <c r="E36" s="40">
        <f>E37+E40+E42+E45</f>
        <v>20921820</v>
      </c>
      <c r="F36" s="5">
        <f>F42+F40</f>
        <v>2131.3000000000002</v>
      </c>
      <c r="G36" s="5">
        <f>G42+G40</f>
        <v>2131.3000000000002</v>
      </c>
      <c r="H36" s="19"/>
    </row>
    <row r="37" spans="1:8" ht="30" customHeight="1">
      <c r="A37" s="3"/>
      <c r="B37" s="3"/>
      <c r="C37" s="54" t="s">
        <v>67</v>
      </c>
      <c r="D37" s="55" t="s">
        <v>90</v>
      </c>
      <c r="E37" s="47">
        <f>E38+E39</f>
        <v>18469820</v>
      </c>
      <c r="F37" s="5"/>
      <c r="G37" s="5"/>
    </row>
    <row r="38" spans="1:8" s="34" customFormat="1" ht="18.75" customHeight="1">
      <c r="A38" s="1"/>
      <c r="B38" s="1"/>
      <c r="C38" s="107" t="s">
        <v>296</v>
      </c>
      <c r="D38" s="58" t="s">
        <v>152</v>
      </c>
      <c r="E38" s="59">
        <v>18263820</v>
      </c>
      <c r="F38" s="60"/>
      <c r="G38" s="60"/>
    </row>
    <row r="39" spans="1:8" s="34" customFormat="1" ht="18.75" customHeight="1">
      <c r="A39" s="1"/>
      <c r="B39" s="1"/>
      <c r="C39" s="107" t="s">
        <v>307</v>
      </c>
      <c r="D39" s="58" t="s">
        <v>306</v>
      </c>
      <c r="E39" s="59">
        <v>206000</v>
      </c>
      <c r="F39" s="60"/>
      <c r="G39" s="60"/>
    </row>
    <row r="40" spans="1:8" s="21" customFormat="1" ht="16.5" customHeight="1">
      <c r="A40" s="14"/>
      <c r="B40" s="14"/>
      <c r="C40" s="54" t="s">
        <v>68</v>
      </c>
      <c r="D40" s="55" t="s">
        <v>73</v>
      </c>
      <c r="E40" s="47">
        <f>E41</f>
        <v>2000000</v>
      </c>
      <c r="F40" s="5">
        <f>SUM(F41:F41)</f>
        <v>0</v>
      </c>
      <c r="G40" s="5">
        <f>SUM(G41:G41)</f>
        <v>0</v>
      </c>
      <c r="H40" s="20"/>
    </row>
    <row r="41" spans="1:8" ht="52.5" customHeight="1">
      <c r="A41" s="3"/>
      <c r="B41" s="3"/>
      <c r="C41" s="107" t="s">
        <v>297</v>
      </c>
      <c r="D41" s="56" t="s">
        <v>284</v>
      </c>
      <c r="E41" s="52">
        <v>2000000</v>
      </c>
      <c r="F41" s="10"/>
      <c r="G41" s="10"/>
      <c r="H41" s="20"/>
    </row>
    <row r="42" spans="1:8" s="21" customFormat="1" ht="19.5" customHeight="1">
      <c r="A42" s="14"/>
      <c r="B42" s="14"/>
      <c r="C42" s="54" t="s">
        <v>277</v>
      </c>
      <c r="D42" s="55" t="s">
        <v>69</v>
      </c>
      <c r="E42" s="47">
        <f>E43+E44</f>
        <v>449000</v>
      </c>
      <c r="F42" s="5">
        <f>SUM(F43:F44)</f>
        <v>2131.3000000000002</v>
      </c>
      <c r="G42" s="5">
        <f>SUM(G43:G44)</f>
        <v>2131.3000000000002</v>
      </c>
      <c r="H42" s="20"/>
    </row>
    <row r="43" spans="1:8" ht="34.5" customHeight="1">
      <c r="A43" s="3"/>
      <c r="B43" s="3"/>
      <c r="C43" s="107" t="s">
        <v>298</v>
      </c>
      <c r="D43" s="56" t="s">
        <v>70</v>
      </c>
      <c r="E43" s="52">
        <v>47000</v>
      </c>
      <c r="F43" s="10">
        <v>2131.3000000000002</v>
      </c>
      <c r="G43" s="10">
        <v>2131.3000000000002</v>
      </c>
      <c r="H43" s="20"/>
    </row>
    <row r="44" spans="1:8" ht="37.5" customHeight="1">
      <c r="A44" s="3"/>
      <c r="B44" s="3"/>
      <c r="C44" s="107" t="s">
        <v>299</v>
      </c>
      <c r="D44" s="56" t="s">
        <v>71</v>
      </c>
      <c r="E44" s="52">
        <v>402000</v>
      </c>
      <c r="F44" s="10"/>
      <c r="G44" s="10"/>
      <c r="H44" s="20"/>
    </row>
    <row r="45" spans="1:8" s="21" customFormat="1" ht="19.5" customHeight="1">
      <c r="A45" s="14"/>
      <c r="B45" s="14"/>
      <c r="C45" s="54" t="s">
        <v>72</v>
      </c>
      <c r="D45" s="55" t="s">
        <v>308</v>
      </c>
      <c r="E45" s="47">
        <f>E46</f>
        <v>3000</v>
      </c>
      <c r="F45" s="5" t="e">
        <f>SUM(F46:F47)</f>
        <v>#REF!</v>
      </c>
      <c r="G45" s="5" t="e">
        <f>SUM(G46:G47)</f>
        <v>#REF!</v>
      </c>
      <c r="H45" s="20"/>
    </row>
    <row r="46" spans="1:8" ht="34.5" customHeight="1">
      <c r="A46" s="3"/>
      <c r="B46" s="3"/>
      <c r="C46" s="111" t="s">
        <v>305</v>
      </c>
      <c r="D46" s="56" t="s">
        <v>289</v>
      </c>
      <c r="E46" s="52">
        <v>3000</v>
      </c>
      <c r="F46" s="10">
        <v>2131.3000000000002</v>
      </c>
      <c r="G46" s="10">
        <v>2131.3000000000002</v>
      </c>
      <c r="H46" s="20"/>
    </row>
    <row r="47" spans="1:8" ht="15.75">
      <c r="A47" s="3"/>
      <c r="B47" s="3"/>
      <c r="C47" s="140" t="s">
        <v>74</v>
      </c>
      <c r="D47" s="141"/>
      <c r="E47" s="57">
        <f>E8+E36</f>
        <v>35232671</v>
      </c>
      <c r="F47" s="22" t="e">
        <f>F8+F36</f>
        <v>#REF!</v>
      </c>
      <c r="G47" s="22" t="e">
        <f>G8+G36</f>
        <v>#REF!</v>
      </c>
    </row>
    <row r="48" spans="1:8">
      <c r="E48" s="23">
        <f>E8+E43</f>
        <v>14357851</v>
      </c>
    </row>
  </sheetData>
  <mergeCells count="4">
    <mergeCell ref="C47:D47"/>
    <mergeCell ref="D2:G2"/>
    <mergeCell ref="D3:G3"/>
    <mergeCell ref="C5:G5"/>
  </mergeCells>
  <pageMargins left="0.23622047244094491" right="0.11811023622047245" top="0.31496062992125984" bottom="0.15748031496062992" header="0.31496062992125984" footer="0.15748031496062992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38"/>
  <sheetViews>
    <sheetView view="pageBreakPreview" zoomScaleSheetLayoutView="100" workbookViewId="0">
      <selection activeCell="B12" sqref="B12"/>
    </sheetView>
  </sheetViews>
  <sheetFormatPr defaultRowHeight="12.75"/>
  <cols>
    <col min="1" max="1" width="5.83203125" style="69" customWidth="1"/>
    <col min="2" max="2" width="83.83203125" style="69" customWidth="1"/>
    <col min="3" max="3" width="14.1640625" style="69" customWidth="1"/>
    <col min="4" max="4" width="14" style="69" customWidth="1"/>
    <col min="5" max="5" width="18.6640625" style="69" customWidth="1"/>
    <col min="6" max="256" width="9.33203125" style="69"/>
    <col min="257" max="257" width="5.83203125" style="69" customWidth="1"/>
    <col min="258" max="258" width="61.33203125" style="69" customWidth="1"/>
    <col min="259" max="259" width="14.1640625" style="69" customWidth="1"/>
    <col min="260" max="260" width="14" style="69" customWidth="1"/>
    <col min="261" max="261" width="18.6640625" style="69" customWidth="1"/>
    <col min="262" max="512" width="9.33203125" style="69"/>
    <col min="513" max="513" width="5.83203125" style="69" customWidth="1"/>
    <col min="514" max="514" width="61.33203125" style="69" customWidth="1"/>
    <col min="515" max="515" width="14.1640625" style="69" customWidth="1"/>
    <col min="516" max="516" width="14" style="69" customWidth="1"/>
    <col min="517" max="517" width="18.6640625" style="69" customWidth="1"/>
    <col min="518" max="768" width="9.33203125" style="69"/>
    <col min="769" max="769" width="5.83203125" style="69" customWidth="1"/>
    <col min="770" max="770" width="61.33203125" style="69" customWidth="1"/>
    <col min="771" max="771" width="14.1640625" style="69" customWidth="1"/>
    <col min="772" max="772" width="14" style="69" customWidth="1"/>
    <col min="773" max="773" width="18.6640625" style="69" customWidth="1"/>
    <col min="774" max="1024" width="9.33203125" style="69"/>
    <col min="1025" max="1025" width="5.83203125" style="69" customWidth="1"/>
    <col min="1026" max="1026" width="61.33203125" style="69" customWidth="1"/>
    <col min="1027" max="1027" width="14.1640625" style="69" customWidth="1"/>
    <col min="1028" max="1028" width="14" style="69" customWidth="1"/>
    <col min="1029" max="1029" width="18.6640625" style="69" customWidth="1"/>
    <col min="1030" max="1280" width="9.33203125" style="69"/>
    <col min="1281" max="1281" width="5.83203125" style="69" customWidth="1"/>
    <col min="1282" max="1282" width="61.33203125" style="69" customWidth="1"/>
    <col min="1283" max="1283" width="14.1640625" style="69" customWidth="1"/>
    <col min="1284" max="1284" width="14" style="69" customWidth="1"/>
    <col min="1285" max="1285" width="18.6640625" style="69" customWidth="1"/>
    <col min="1286" max="1536" width="9.33203125" style="69"/>
    <col min="1537" max="1537" width="5.83203125" style="69" customWidth="1"/>
    <col min="1538" max="1538" width="61.33203125" style="69" customWidth="1"/>
    <col min="1539" max="1539" width="14.1640625" style="69" customWidth="1"/>
    <col min="1540" max="1540" width="14" style="69" customWidth="1"/>
    <col min="1541" max="1541" width="18.6640625" style="69" customWidth="1"/>
    <col min="1542" max="1792" width="9.33203125" style="69"/>
    <col min="1793" max="1793" width="5.83203125" style="69" customWidth="1"/>
    <col min="1794" max="1794" width="61.33203125" style="69" customWidth="1"/>
    <col min="1795" max="1795" width="14.1640625" style="69" customWidth="1"/>
    <col min="1796" max="1796" width="14" style="69" customWidth="1"/>
    <col min="1797" max="1797" width="18.6640625" style="69" customWidth="1"/>
    <col min="1798" max="2048" width="9.33203125" style="69"/>
    <col min="2049" max="2049" width="5.83203125" style="69" customWidth="1"/>
    <col min="2050" max="2050" width="61.33203125" style="69" customWidth="1"/>
    <col min="2051" max="2051" width="14.1640625" style="69" customWidth="1"/>
    <col min="2052" max="2052" width="14" style="69" customWidth="1"/>
    <col min="2053" max="2053" width="18.6640625" style="69" customWidth="1"/>
    <col min="2054" max="2304" width="9.33203125" style="69"/>
    <col min="2305" max="2305" width="5.83203125" style="69" customWidth="1"/>
    <col min="2306" max="2306" width="61.33203125" style="69" customWidth="1"/>
    <col min="2307" max="2307" width="14.1640625" style="69" customWidth="1"/>
    <col min="2308" max="2308" width="14" style="69" customWidth="1"/>
    <col min="2309" max="2309" width="18.6640625" style="69" customWidth="1"/>
    <col min="2310" max="2560" width="9.33203125" style="69"/>
    <col min="2561" max="2561" width="5.83203125" style="69" customWidth="1"/>
    <col min="2562" max="2562" width="61.33203125" style="69" customWidth="1"/>
    <col min="2563" max="2563" width="14.1640625" style="69" customWidth="1"/>
    <col min="2564" max="2564" width="14" style="69" customWidth="1"/>
    <col min="2565" max="2565" width="18.6640625" style="69" customWidth="1"/>
    <col min="2566" max="2816" width="9.33203125" style="69"/>
    <col min="2817" max="2817" width="5.83203125" style="69" customWidth="1"/>
    <col min="2818" max="2818" width="61.33203125" style="69" customWidth="1"/>
    <col min="2819" max="2819" width="14.1640625" style="69" customWidth="1"/>
    <col min="2820" max="2820" width="14" style="69" customWidth="1"/>
    <col min="2821" max="2821" width="18.6640625" style="69" customWidth="1"/>
    <col min="2822" max="3072" width="9.33203125" style="69"/>
    <col min="3073" max="3073" width="5.83203125" style="69" customWidth="1"/>
    <col min="3074" max="3074" width="61.33203125" style="69" customWidth="1"/>
    <col min="3075" max="3075" width="14.1640625" style="69" customWidth="1"/>
    <col min="3076" max="3076" width="14" style="69" customWidth="1"/>
    <col min="3077" max="3077" width="18.6640625" style="69" customWidth="1"/>
    <col min="3078" max="3328" width="9.33203125" style="69"/>
    <col min="3329" max="3329" width="5.83203125" style="69" customWidth="1"/>
    <col min="3330" max="3330" width="61.33203125" style="69" customWidth="1"/>
    <col min="3331" max="3331" width="14.1640625" style="69" customWidth="1"/>
    <col min="3332" max="3332" width="14" style="69" customWidth="1"/>
    <col min="3333" max="3333" width="18.6640625" style="69" customWidth="1"/>
    <col min="3334" max="3584" width="9.33203125" style="69"/>
    <col min="3585" max="3585" width="5.83203125" style="69" customWidth="1"/>
    <col min="3586" max="3586" width="61.33203125" style="69" customWidth="1"/>
    <col min="3587" max="3587" width="14.1640625" style="69" customWidth="1"/>
    <col min="3588" max="3588" width="14" style="69" customWidth="1"/>
    <col min="3589" max="3589" width="18.6640625" style="69" customWidth="1"/>
    <col min="3590" max="3840" width="9.33203125" style="69"/>
    <col min="3841" max="3841" width="5.83203125" style="69" customWidth="1"/>
    <col min="3842" max="3842" width="61.33203125" style="69" customWidth="1"/>
    <col min="3843" max="3843" width="14.1640625" style="69" customWidth="1"/>
    <col min="3844" max="3844" width="14" style="69" customWidth="1"/>
    <col min="3845" max="3845" width="18.6640625" style="69" customWidth="1"/>
    <col min="3846" max="4096" width="9.33203125" style="69"/>
    <col min="4097" max="4097" width="5.83203125" style="69" customWidth="1"/>
    <col min="4098" max="4098" width="61.33203125" style="69" customWidth="1"/>
    <col min="4099" max="4099" width="14.1640625" style="69" customWidth="1"/>
    <col min="4100" max="4100" width="14" style="69" customWidth="1"/>
    <col min="4101" max="4101" width="18.6640625" style="69" customWidth="1"/>
    <col min="4102" max="4352" width="9.33203125" style="69"/>
    <col min="4353" max="4353" width="5.83203125" style="69" customWidth="1"/>
    <col min="4354" max="4354" width="61.33203125" style="69" customWidth="1"/>
    <col min="4355" max="4355" width="14.1640625" style="69" customWidth="1"/>
    <col min="4356" max="4356" width="14" style="69" customWidth="1"/>
    <col min="4357" max="4357" width="18.6640625" style="69" customWidth="1"/>
    <col min="4358" max="4608" width="9.33203125" style="69"/>
    <col min="4609" max="4609" width="5.83203125" style="69" customWidth="1"/>
    <col min="4610" max="4610" width="61.33203125" style="69" customWidth="1"/>
    <col min="4611" max="4611" width="14.1640625" style="69" customWidth="1"/>
    <col min="4612" max="4612" width="14" style="69" customWidth="1"/>
    <col min="4613" max="4613" width="18.6640625" style="69" customWidth="1"/>
    <col min="4614" max="4864" width="9.33203125" style="69"/>
    <col min="4865" max="4865" width="5.83203125" style="69" customWidth="1"/>
    <col min="4866" max="4866" width="61.33203125" style="69" customWidth="1"/>
    <col min="4867" max="4867" width="14.1640625" style="69" customWidth="1"/>
    <col min="4868" max="4868" width="14" style="69" customWidth="1"/>
    <col min="4869" max="4869" width="18.6640625" style="69" customWidth="1"/>
    <col min="4870" max="5120" width="9.33203125" style="69"/>
    <col min="5121" max="5121" width="5.83203125" style="69" customWidth="1"/>
    <col min="5122" max="5122" width="61.33203125" style="69" customWidth="1"/>
    <col min="5123" max="5123" width="14.1640625" style="69" customWidth="1"/>
    <col min="5124" max="5124" width="14" style="69" customWidth="1"/>
    <col min="5125" max="5125" width="18.6640625" style="69" customWidth="1"/>
    <col min="5126" max="5376" width="9.33203125" style="69"/>
    <col min="5377" max="5377" width="5.83203125" style="69" customWidth="1"/>
    <col min="5378" max="5378" width="61.33203125" style="69" customWidth="1"/>
    <col min="5379" max="5379" width="14.1640625" style="69" customWidth="1"/>
    <col min="5380" max="5380" width="14" style="69" customWidth="1"/>
    <col min="5381" max="5381" width="18.6640625" style="69" customWidth="1"/>
    <col min="5382" max="5632" width="9.33203125" style="69"/>
    <col min="5633" max="5633" width="5.83203125" style="69" customWidth="1"/>
    <col min="5634" max="5634" width="61.33203125" style="69" customWidth="1"/>
    <col min="5635" max="5635" width="14.1640625" style="69" customWidth="1"/>
    <col min="5636" max="5636" width="14" style="69" customWidth="1"/>
    <col min="5637" max="5637" width="18.6640625" style="69" customWidth="1"/>
    <col min="5638" max="5888" width="9.33203125" style="69"/>
    <col min="5889" max="5889" width="5.83203125" style="69" customWidth="1"/>
    <col min="5890" max="5890" width="61.33203125" style="69" customWidth="1"/>
    <col min="5891" max="5891" width="14.1640625" style="69" customWidth="1"/>
    <col min="5892" max="5892" width="14" style="69" customWidth="1"/>
    <col min="5893" max="5893" width="18.6640625" style="69" customWidth="1"/>
    <col min="5894" max="6144" width="9.33203125" style="69"/>
    <col min="6145" max="6145" width="5.83203125" style="69" customWidth="1"/>
    <col min="6146" max="6146" width="61.33203125" style="69" customWidth="1"/>
    <col min="6147" max="6147" width="14.1640625" style="69" customWidth="1"/>
    <col min="6148" max="6148" width="14" style="69" customWidth="1"/>
    <col min="6149" max="6149" width="18.6640625" style="69" customWidth="1"/>
    <col min="6150" max="6400" width="9.33203125" style="69"/>
    <col min="6401" max="6401" width="5.83203125" style="69" customWidth="1"/>
    <col min="6402" max="6402" width="61.33203125" style="69" customWidth="1"/>
    <col min="6403" max="6403" width="14.1640625" style="69" customWidth="1"/>
    <col min="6404" max="6404" width="14" style="69" customWidth="1"/>
    <col min="6405" max="6405" width="18.6640625" style="69" customWidth="1"/>
    <col min="6406" max="6656" width="9.33203125" style="69"/>
    <col min="6657" max="6657" width="5.83203125" style="69" customWidth="1"/>
    <col min="6658" max="6658" width="61.33203125" style="69" customWidth="1"/>
    <col min="6659" max="6659" width="14.1640625" style="69" customWidth="1"/>
    <col min="6660" max="6660" width="14" style="69" customWidth="1"/>
    <col min="6661" max="6661" width="18.6640625" style="69" customWidth="1"/>
    <col min="6662" max="6912" width="9.33203125" style="69"/>
    <col min="6913" max="6913" width="5.83203125" style="69" customWidth="1"/>
    <col min="6914" max="6914" width="61.33203125" style="69" customWidth="1"/>
    <col min="6915" max="6915" width="14.1640625" style="69" customWidth="1"/>
    <col min="6916" max="6916" width="14" style="69" customWidth="1"/>
    <col min="6917" max="6917" width="18.6640625" style="69" customWidth="1"/>
    <col min="6918" max="7168" width="9.33203125" style="69"/>
    <col min="7169" max="7169" width="5.83203125" style="69" customWidth="1"/>
    <col min="7170" max="7170" width="61.33203125" style="69" customWidth="1"/>
    <col min="7171" max="7171" width="14.1640625" style="69" customWidth="1"/>
    <col min="7172" max="7172" width="14" style="69" customWidth="1"/>
    <col min="7173" max="7173" width="18.6640625" style="69" customWidth="1"/>
    <col min="7174" max="7424" width="9.33203125" style="69"/>
    <col min="7425" max="7425" width="5.83203125" style="69" customWidth="1"/>
    <col min="7426" max="7426" width="61.33203125" style="69" customWidth="1"/>
    <col min="7427" max="7427" width="14.1640625" style="69" customWidth="1"/>
    <col min="7428" max="7428" width="14" style="69" customWidth="1"/>
    <col min="7429" max="7429" width="18.6640625" style="69" customWidth="1"/>
    <col min="7430" max="7680" width="9.33203125" style="69"/>
    <col min="7681" max="7681" width="5.83203125" style="69" customWidth="1"/>
    <col min="7682" max="7682" width="61.33203125" style="69" customWidth="1"/>
    <col min="7683" max="7683" width="14.1640625" style="69" customWidth="1"/>
    <col min="7684" max="7684" width="14" style="69" customWidth="1"/>
    <col min="7685" max="7685" width="18.6640625" style="69" customWidth="1"/>
    <col min="7686" max="7936" width="9.33203125" style="69"/>
    <col min="7937" max="7937" width="5.83203125" style="69" customWidth="1"/>
    <col min="7938" max="7938" width="61.33203125" style="69" customWidth="1"/>
    <col min="7939" max="7939" width="14.1640625" style="69" customWidth="1"/>
    <col min="7940" max="7940" width="14" style="69" customWidth="1"/>
    <col min="7941" max="7941" width="18.6640625" style="69" customWidth="1"/>
    <col min="7942" max="8192" width="9.33203125" style="69"/>
    <col min="8193" max="8193" width="5.83203125" style="69" customWidth="1"/>
    <col min="8194" max="8194" width="61.33203125" style="69" customWidth="1"/>
    <col min="8195" max="8195" width="14.1640625" style="69" customWidth="1"/>
    <col min="8196" max="8196" width="14" style="69" customWidth="1"/>
    <col min="8197" max="8197" width="18.6640625" style="69" customWidth="1"/>
    <col min="8198" max="8448" width="9.33203125" style="69"/>
    <col min="8449" max="8449" width="5.83203125" style="69" customWidth="1"/>
    <col min="8450" max="8450" width="61.33203125" style="69" customWidth="1"/>
    <col min="8451" max="8451" width="14.1640625" style="69" customWidth="1"/>
    <col min="8452" max="8452" width="14" style="69" customWidth="1"/>
    <col min="8453" max="8453" width="18.6640625" style="69" customWidth="1"/>
    <col min="8454" max="8704" width="9.33203125" style="69"/>
    <col min="8705" max="8705" width="5.83203125" style="69" customWidth="1"/>
    <col min="8706" max="8706" width="61.33203125" style="69" customWidth="1"/>
    <col min="8707" max="8707" width="14.1640625" style="69" customWidth="1"/>
    <col min="8708" max="8708" width="14" style="69" customWidth="1"/>
    <col min="8709" max="8709" width="18.6640625" style="69" customWidth="1"/>
    <col min="8710" max="8960" width="9.33203125" style="69"/>
    <col min="8961" max="8961" width="5.83203125" style="69" customWidth="1"/>
    <col min="8962" max="8962" width="61.33203125" style="69" customWidth="1"/>
    <col min="8963" max="8963" width="14.1640625" style="69" customWidth="1"/>
    <col min="8964" max="8964" width="14" style="69" customWidth="1"/>
    <col min="8965" max="8965" width="18.6640625" style="69" customWidth="1"/>
    <col min="8966" max="9216" width="9.33203125" style="69"/>
    <col min="9217" max="9217" width="5.83203125" style="69" customWidth="1"/>
    <col min="9218" max="9218" width="61.33203125" style="69" customWidth="1"/>
    <col min="9219" max="9219" width="14.1640625" style="69" customWidth="1"/>
    <col min="9220" max="9220" width="14" style="69" customWidth="1"/>
    <col min="9221" max="9221" width="18.6640625" style="69" customWidth="1"/>
    <col min="9222" max="9472" width="9.33203125" style="69"/>
    <col min="9473" max="9473" width="5.83203125" style="69" customWidth="1"/>
    <col min="9474" max="9474" width="61.33203125" style="69" customWidth="1"/>
    <col min="9475" max="9475" width="14.1640625" style="69" customWidth="1"/>
    <col min="9476" max="9476" width="14" style="69" customWidth="1"/>
    <col min="9477" max="9477" width="18.6640625" style="69" customWidth="1"/>
    <col min="9478" max="9728" width="9.33203125" style="69"/>
    <col min="9729" max="9729" width="5.83203125" style="69" customWidth="1"/>
    <col min="9730" max="9730" width="61.33203125" style="69" customWidth="1"/>
    <col min="9731" max="9731" width="14.1640625" style="69" customWidth="1"/>
    <col min="9732" max="9732" width="14" style="69" customWidth="1"/>
    <col min="9733" max="9733" width="18.6640625" style="69" customWidth="1"/>
    <col min="9734" max="9984" width="9.33203125" style="69"/>
    <col min="9985" max="9985" width="5.83203125" style="69" customWidth="1"/>
    <col min="9986" max="9986" width="61.33203125" style="69" customWidth="1"/>
    <col min="9987" max="9987" width="14.1640625" style="69" customWidth="1"/>
    <col min="9988" max="9988" width="14" style="69" customWidth="1"/>
    <col min="9989" max="9989" width="18.6640625" style="69" customWidth="1"/>
    <col min="9990" max="10240" width="9.33203125" style="69"/>
    <col min="10241" max="10241" width="5.83203125" style="69" customWidth="1"/>
    <col min="10242" max="10242" width="61.33203125" style="69" customWidth="1"/>
    <col min="10243" max="10243" width="14.1640625" style="69" customWidth="1"/>
    <col min="10244" max="10244" width="14" style="69" customWidth="1"/>
    <col min="10245" max="10245" width="18.6640625" style="69" customWidth="1"/>
    <col min="10246" max="10496" width="9.33203125" style="69"/>
    <col min="10497" max="10497" width="5.83203125" style="69" customWidth="1"/>
    <col min="10498" max="10498" width="61.33203125" style="69" customWidth="1"/>
    <col min="10499" max="10499" width="14.1640625" style="69" customWidth="1"/>
    <col min="10500" max="10500" width="14" style="69" customWidth="1"/>
    <col min="10501" max="10501" width="18.6640625" style="69" customWidth="1"/>
    <col min="10502" max="10752" width="9.33203125" style="69"/>
    <col min="10753" max="10753" width="5.83203125" style="69" customWidth="1"/>
    <col min="10754" max="10754" width="61.33203125" style="69" customWidth="1"/>
    <col min="10755" max="10755" width="14.1640625" style="69" customWidth="1"/>
    <col min="10756" max="10756" width="14" style="69" customWidth="1"/>
    <col min="10757" max="10757" width="18.6640625" style="69" customWidth="1"/>
    <col min="10758" max="11008" width="9.33203125" style="69"/>
    <col min="11009" max="11009" width="5.83203125" style="69" customWidth="1"/>
    <col min="11010" max="11010" width="61.33203125" style="69" customWidth="1"/>
    <col min="11011" max="11011" width="14.1640625" style="69" customWidth="1"/>
    <col min="11012" max="11012" width="14" style="69" customWidth="1"/>
    <col min="11013" max="11013" width="18.6640625" style="69" customWidth="1"/>
    <col min="11014" max="11264" width="9.33203125" style="69"/>
    <col min="11265" max="11265" width="5.83203125" style="69" customWidth="1"/>
    <col min="11266" max="11266" width="61.33203125" style="69" customWidth="1"/>
    <col min="11267" max="11267" width="14.1640625" style="69" customWidth="1"/>
    <col min="11268" max="11268" width="14" style="69" customWidth="1"/>
    <col min="11269" max="11269" width="18.6640625" style="69" customWidth="1"/>
    <col min="11270" max="11520" width="9.33203125" style="69"/>
    <col min="11521" max="11521" width="5.83203125" style="69" customWidth="1"/>
    <col min="11522" max="11522" width="61.33203125" style="69" customWidth="1"/>
    <col min="11523" max="11523" width="14.1640625" style="69" customWidth="1"/>
    <col min="11524" max="11524" width="14" style="69" customWidth="1"/>
    <col min="11525" max="11525" width="18.6640625" style="69" customWidth="1"/>
    <col min="11526" max="11776" width="9.33203125" style="69"/>
    <col min="11777" max="11777" width="5.83203125" style="69" customWidth="1"/>
    <col min="11778" max="11778" width="61.33203125" style="69" customWidth="1"/>
    <col min="11779" max="11779" width="14.1640625" style="69" customWidth="1"/>
    <col min="11780" max="11780" width="14" style="69" customWidth="1"/>
    <col min="11781" max="11781" width="18.6640625" style="69" customWidth="1"/>
    <col min="11782" max="12032" width="9.33203125" style="69"/>
    <col min="12033" max="12033" width="5.83203125" style="69" customWidth="1"/>
    <col min="12034" max="12034" width="61.33203125" style="69" customWidth="1"/>
    <col min="12035" max="12035" width="14.1640625" style="69" customWidth="1"/>
    <col min="12036" max="12036" width="14" style="69" customWidth="1"/>
    <col min="12037" max="12037" width="18.6640625" style="69" customWidth="1"/>
    <col min="12038" max="12288" width="9.33203125" style="69"/>
    <col min="12289" max="12289" width="5.83203125" style="69" customWidth="1"/>
    <col min="12290" max="12290" width="61.33203125" style="69" customWidth="1"/>
    <col min="12291" max="12291" width="14.1640625" style="69" customWidth="1"/>
    <col min="12292" max="12292" width="14" style="69" customWidth="1"/>
    <col min="12293" max="12293" width="18.6640625" style="69" customWidth="1"/>
    <col min="12294" max="12544" width="9.33203125" style="69"/>
    <col min="12545" max="12545" width="5.83203125" style="69" customWidth="1"/>
    <col min="12546" max="12546" width="61.33203125" style="69" customWidth="1"/>
    <col min="12547" max="12547" width="14.1640625" style="69" customWidth="1"/>
    <col min="12548" max="12548" width="14" style="69" customWidth="1"/>
    <col min="12549" max="12549" width="18.6640625" style="69" customWidth="1"/>
    <col min="12550" max="12800" width="9.33203125" style="69"/>
    <col min="12801" max="12801" width="5.83203125" style="69" customWidth="1"/>
    <col min="12802" max="12802" width="61.33203125" style="69" customWidth="1"/>
    <col min="12803" max="12803" width="14.1640625" style="69" customWidth="1"/>
    <col min="12804" max="12804" width="14" style="69" customWidth="1"/>
    <col min="12805" max="12805" width="18.6640625" style="69" customWidth="1"/>
    <col min="12806" max="13056" width="9.33203125" style="69"/>
    <col min="13057" max="13057" width="5.83203125" style="69" customWidth="1"/>
    <col min="13058" max="13058" width="61.33203125" style="69" customWidth="1"/>
    <col min="13059" max="13059" width="14.1640625" style="69" customWidth="1"/>
    <col min="13060" max="13060" width="14" style="69" customWidth="1"/>
    <col min="13061" max="13061" width="18.6640625" style="69" customWidth="1"/>
    <col min="13062" max="13312" width="9.33203125" style="69"/>
    <col min="13313" max="13313" width="5.83203125" style="69" customWidth="1"/>
    <col min="13314" max="13314" width="61.33203125" style="69" customWidth="1"/>
    <col min="13315" max="13315" width="14.1640625" style="69" customWidth="1"/>
    <col min="13316" max="13316" width="14" style="69" customWidth="1"/>
    <col min="13317" max="13317" width="18.6640625" style="69" customWidth="1"/>
    <col min="13318" max="13568" width="9.33203125" style="69"/>
    <col min="13569" max="13569" width="5.83203125" style="69" customWidth="1"/>
    <col min="13570" max="13570" width="61.33203125" style="69" customWidth="1"/>
    <col min="13571" max="13571" width="14.1640625" style="69" customWidth="1"/>
    <col min="13572" max="13572" width="14" style="69" customWidth="1"/>
    <col min="13573" max="13573" width="18.6640625" style="69" customWidth="1"/>
    <col min="13574" max="13824" width="9.33203125" style="69"/>
    <col min="13825" max="13825" width="5.83203125" style="69" customWidth="1"/>
    <col min="13826" max="13826" width="61.33203125" style="69" customWidth="1"/>
    <col min="13827" max="13827" width="14.1640625" style="69" customWidth="1"/>
    <col min="13828" max="13828" width="14" style="69" customWidth="1"/>
    <col min="13829" max="13829" width="18.6640625" style="69" customWidth="1"/>
    <col min="13830" max="14080" width="9.33203125" style="69"/>
    <col min="14081" max="14081" width="5.83203125" style="69" customWidth="1"/>
    <col min="14082" max="14082" width="61.33203125" style="69" customWidth="1"/>
    <col min="14083" max="14083" width="14.1640625" style="69" customWidth="1"/>
    <col min="14084" max="14084" width="14" style="69" customWidth="1"/>
    <col min="14085" max="14085" width="18.6640625" style="69" customWidth="1"/>
    <col min="14086" max="14336" width="9.33203125" style="69"/>
    <col min="14337" max="14337" width="5.83203125" style="69" customWidth="1"/>
    <col min="14338" max="14338" width="61.33203125" style="69" customWidth="1"/>
    <col min="14339" max="14339" width="14.1640625" style="69" customWidth="1"/>
    <col min="14340" max="14340" width="14" style="69" customWidth="1"/>
    <col min="14341" max="14341" width="18.6640625" style="69" customWidth="1"/>
    <col min="14342" max="14592" width="9.33203125" style="69"/>
    <col min="14593" max="14593" width="5.83203125" style="69" customWidth="1"/>
    <col min="14594" max="14594" width="61.33203125" style="69" customWidth="1"/>
    <col min="14595" max="14595" width="14.1640625" style="69" customWidth="1"/>
    <col min="14596" max="14596" width="14" style="69" customWidth="1"/>
    <col min="14597" max="14597" width="18.6640625" style="69" customWidth="1"/>
    <col min="14598" max="14848" width="9.33203125" style="69"/>
    <col min="14849" max="14849" width="5.83203125" style="69" customWidth="1"/>
    <col min="14850" max="14850" width="61.33203125" style="69" customWidth="1"/>
    <col min="14851" max="14851" width="14.1640625" style="69" customWidth="1"/>
    <col min="14852" max="14852" width="14" style="69" customWidth="1"/>
    <col min="14853" max="14853" width="18.6640625" style="69" customWidth="1"/>
    <col min="14854" max="15104" width="9.33203125" style="69"/>
    <col min="15105" max="15105" width="5.83203125" style="69" customWidth="1"/>
    <col min="15106" max="15106" width="61.33203125" style="69" customWidth="1"/>
    <col min="15107" max="15107" width="14.1640625" style="69" customWidth="1"/>
    <col min="15108" max="15108" width="14" style="69" customWidth="1"/>
    <col min="15109" max="15109" width="18.6640625" style="69" customWidth="1"/>
    <col min="15110" max="15360" width="9.33203125" style="69"/>
    <col min="15361" max="15361" width="5.83203125" style="69" customWidth="1"/>
    <col min="15362" max="15362" width="61.33203125" style="69" customWidth="1"/>
    <col min="15363" max="15363" width="14.1640625" style="69" customWidth="1"/>
    <col min="15364" max="15364" width="14" style="69" customWidth="1"/>
    <col min="15365" max="15365" width="18.6640625" style="69" customWidth="1"/>
    <col min="15366" max="15616" width="9.33203125" style="69"/>
    <col min="15617" max="15617" width="5.83203125" style="69" customWidth="1"/>
    <col min="15618" max="15618" width="61.33203125" style="69" customWidth="1"/>
    <col min="15619" max="15619" width="14.1640625" style="69" customWidth="1"/>
    <col min="15620" max="15620" width="14" style="69" customWidth="1"/>
    <col min="15621" max="15621" width="18.6640625" style="69" customWidth="1"/>
    <col min="15622" max="15872" width="9.33203125" style="69"/>
    <col min="15873" max="15873" width="5.83203125" style="69" customWidth="1"/>
    <col min="15874" max="15874" width="61.33203125" style="69" customWidth="1"/>
    <col min="15875" max="15875" width="14.1640625" style="69" customWidth="1"/>
    <col min="15876" max="15876" width="14" style="69" customWidth="1"/>
    <col min="15877" max="15877" width="18.6640625" style="69" customWidth="1"/>
    <col min="15878" max="16128" width="9.33203125" style="69"/>
    <col min="16129" max="16129" width="5.83203125" style="69" customWidth="1"/>
    <col min="16130" max="16130" width="61.33203125" style="69" customWidth="1"/>
    <col min="16131" max="16131" width="14.1640625" style="69" customWidth="1"/>
    <col min="16132" max="16132" width="14" style="69" customWidth="1"/>
    <col min="16133" max="16133" width="18.6640625" style="69" customWidth="1"/>
    <col min="16134" max="16384" width="9.33203125" style="69"/>
  </cols>
  <sheetData>
    <row r="1" spans="1:5">
      <c r="A1" s="69" t="s">
        <v>164</v>
      </c>
    </row>
    <row r="2" spans="1:5" ht="30.75" customHeight="1">
      <c r="A2" s="145" t="s">
        <v>323</v>
      </c>
      <c r="B2" s="145"/>
      <c r="C2" s="145"/>
      <c r="D2" s="145"/>
      <c r="E2" s="145"/>
    </row>
    <row r="3" spans="1:5" ht="11.25" customHeight="1">
      <c r="A3" s="73"/>
      <c r="B3" s="73"/>
      <c r="C3" s="73"/>
      <c r="D3" s="73"/>
      <c r="E3" s="73"/>
    </row>
    <row r="4" spans="1:5" ht="45" customHeight="1">
      <c r="A4" s="146" t="s">
        <v>276</v>
      </c>
      <c r="B4" s="146"/>
      <c r="C4" s="146"/>
      <c r="D4" s="146"/>
      <c r="E4" s="146"/>
    </row>
    <row r="5" spans="1:5" ht="12" customHeight="1">
      <c r="A5" s="70" t="s">
        <v>164</v>
      </c>
      <c r="B5" s="70" t="s">
        <v>164</v>
      </c>
      <c r="C5" s="70" t="s">
        <v>164</v>
      </c>
      <c r="D5" s="70" t="s">
        <v>164</v>
      </c>
      <c r="E5" s="71" t="s">
        <v>165</v>
      </c>
    </row>
    <row r="6" spans="1:5" ht="57.95" customHeight="1">
      <c r="A6" s="75" t="s">
        <v>166</v>
      </c>
      <c r="B6" s="75" t="s">
        <v>25</v>
      </c>
      <c r="C6" s="75" t="s">
        <v>167</v>
      </c>
      <c r="D6" s="75" t="s">
        <v>168</v>
      </c>
      <c r="E6" s="75" t="s">
        <v>169</v>
      </c>
    </row>
    <row r="7" spans="1:5" ht="15.75">
      <c r="A7" s="76" t="s">
        <v>164</v>
      </c>
      <c r="B7" s="77" t="s">
        <v>26</v>
      </c>
      <c r="C7" s="76" t="s">
        <v>164</v>
      </c>
      <c r="D7" s="76" t="s">
        <v>164</v>
      </c>
      <c r="E7" s="134">
        <f>E8+E13+E21+E26</f>
        <v>16839117.489999998</v>
      </c>
    </row>
    <row r="8" spans="1:5" ht="47.25">
      <c r="A8" s="78" t="s">
        <v>170</v>
      </c>
      <c r="B8" s="79" t="s">
        <v>309</v>
      </c>
      <c r="C8" s="78" t="s">
        <v>171</v>
      </c>
      <c r="D8" s="78" t="s">
        <v>164</v>
      </c>
      <c r="E8" s="123">
        <f>E9</f>
        <v>11026501.23</v>
      </c>
    </row>
    <row r="9" spans="1:5" ht="15.75">
      <c r="A9" s="80" t="s">
        <v>93</v>
      </c>
      <c r="B9" s="81" t="s">
        <v>24</v>
      </c>
      <c r="C9" s="78" t="s">
        <v>172</v>
      </c>
      <c r="D9" s="78" t="s">
        <v>164</v>
      </c>
      <c r="E9" s="123">
        <f>E10</f>
        <v>11026501.23</v>
      </c>
    </row>
    <row r="10" spans="1:5" ht="31.5">
      <c r="A10" s="82" t="s">
        <v>164</v>
      </c>
      <c r="B10" s="83" t="s">
        <v>39</v>
      </c>
      <c r="C10" s="84" t="s">
        <v>38</v>
      </c>
      <c r="D10" s="84" t="s">
        <v>164</v>
      </c>
      <c r="E10" s="137">
        <f>E11</f>
        <v>11026501.23</v>
      </c>
    </row>
    <row r="11" spans="1:5" ht="31.5">
      <c r="A11" s="85" t="s">
        <v>164</v>
      </c>
      <c r="B11" s="86" t="s">
        <v>173</v>
      </c>
      <c r="C11" s="84" t="s">
        <v>38</v>
      </c>
      <c r="D11" s="84" t="s">
        <v>174</v>
      </c>
      <c r="E11" s="137">
        <f>E12</f>
        <v>11026501.23</v>
      </c>
    </row>
    <row r="12" spans="1:5" ht="47.25">
      <c r="A12" s="87" t="s">
        <v>164</v>
      </c>
      <c r="B12" s="88" t="s">
        <v>175</v>
      </c>
      <c r="C12" s="87" t="s">
        <v>38</v>
      </c>
      <c r="D12" s="87" t="s">
        <v>15</v>
      </c>
      <c r="E12" s="122">
        <v>11026501.23</v>
      </c>
    </row>
    <row r="13" spans="1:5" ht="31.5">
      <c r="A13" s="78" t="s">
        <v>47</v>
      </c>
      <c r="B13" s="79" t="s">
        <v>310</v>
      </c>
      <c r="C13" s="78" t="s">
        <v>177</v>
      </c>
      <c r="D13" s="78" t="s">
        <v>164</v>
      </c>
      <c r="E13" s="123">
        <v>547151</v>
      </c>
    </row>
    <row r="14" spans="1:5" ht="15.75">
      <c r="A14" s="80" t="s">
        <v>98</v>
      </c>
      <c r="B14" s="81" t="s">
        <v>21</v>
      </c>
      <c r="C14" s="78" t="s">
        <v>27</v>
      </c>
      <c r="D14" s="78" t="s">
        <v>164</v>
      </c>
      <c r="E14" s="123">
        <v>547151</v>
      </c>
    </row>
    <row r="15" spans="1:5" ht="31.5">
      <c r="A15" s="82" t="s">
        <v>164</v>
      </c>
      <c r="B15" s="83" t="s">
        <v>22</v>
      </c>
      <c r="C15" s="84" t="s">
        <v>34</v>
      </c>
      <c r="D15" s="84" t="s">
        <v>164</v>
      </c>
      <c r="E15" s="137">
        <v>200000</v>
      </c>
    </row>
    <row r="16" spans="1:5" ht="31.5">
      <c r="A16" s="85" t="s">
        <v>164</v>
      </c>
      <c r="B16" s="86" t="s">
        <v>178</v>
      </c>
      <c r="C16" s="84" t="s">
        <v>34</v>
      </c>
      <c r="D16" s="84" t="s">
        <v>179</v>
      </c>
      <c r="E16" s="137">
        <v>200000</v>
      </c>
    </row>
    <row r="17" spans="1:5" ht="31.5">
      <c r="A17" s="87" t="s">
        <v>164</v>
      </c>
      <c r="B17" s="88" t="s">
        <v>180</v>
      </c>
      <c r="C17" s="87" t="s">
        <v>34</v>
      </c>
      <c r="D17" s="87" t="s">
        <v>4</v>
      </c>
      <c r="E17" s="122">
        <v>200000</v>
      </c>
    </row>
    <row r="18" spans="1:5" ht="31.5">
      <c r="A18" s="82" t="s">
        <v>164</v>
      </c>
      <c r="B18" s="83" t="s">
        <v>181</v>
      </c>
      <c r="C18" s="84" t="s">
        <v>33</v>
      </c>
      <c r="D18" s="84" t="s">
        <v>164</v>
      </c>
      <c r="E18" s="137">
        <v>347151</v>
      </c>
    </row>
    <row r="19" spans="1:5" ht="31.5">
      <c r="A19" s="85" t="s">
        <v>164</v>
      </c>
      <c r="B19" s="86" t="s">
        <v>178</v>
      </c>
      <c r="C19" s="84" t="s">
        <v>33</v>
      </c>
      <c r="D19" s="84" t="s">
        <v>179</v>
      </c>
      <c r="E19" s="137">
        <v>347151</v>
      </c>
    </row>
    <row r="20" spans="1:5" ht="31.5">
      <c r="A20" s="87" t="s">
        <v>164</v>
      </c>
      <c r="B20" s="88" t="s">
        <v>182</v>
      </c>
      <c r="C20" s="87" t="s">
        <v>33</v>
      </c>
      <c r="D20" s="87" t="s">
        <v>23</v>
      </c>
      <c r="E20" s="122">
        <v>347151</v>
      </c>
    </row>
    <row r="21" spans="1:5" ht="47.25">
      <c r="A21" s="78" t="s">
        <v>100</v>
      </c>
      <c r="B21" s="79" t="s">
        <v>311</v>
      </c>
      <c r="C21" s="78" t="s">
        <v>184</v>
      </c>
      <c r="D21" s="78" t="s">
        <v>164</v>
      </c>
      <c r="E21" s="123">
        <v>50000</v>
      </c>
    </row>
    <row r="22" spans="1:5" ht="15.75">
      <c r="A22" s="80" t="s">
        <v>102</v>
      </c>
      <c r="B22" s="81" t="s">
        <v>148</v>
      </c>
      <c r="C22" s="78" t="s">
        <v>150</v>
      </c>
      <c r="D22" s="78" t="s">
        <v>164</v>
      </c>
      <c r="E22" s="123">
        <v>50000</v>
      </c>
    </row>
    <row r="23" spans="1:5" ht="15.75">
      <c r="A23" s="82" t="s">
        <v>164</v>
      </c>
      <c r="B23" s="83" t="s">
        <v>149</v>
      </c>
      <c r="C23" s="84" t="s">
        <v>151</v>
      </c>
      <c r="D23" s="84" t="s">
        <v>164</v>
      </c>
      <c r="E23" s="137">
        <v>50000</v>
      </c>
    </row>
    <row r="24" spans="1:5" ht="31.5">
      <c r="A24" s="85" t="s">
        <v>164</v>
      </c>
      <c r="B24" s="86" t="s">
        <v>178</v>
      </c>
      <c r="C24" s="84" t="s">
        <v>151</v>
      </c>
      <c r="D24" s="84" t="s">
        <v>179</v>
      </c>
      <c r="E24" s="137">
        <v>50000</v>
      </c>
    </row>
    <row r="25" spans="1:5" ht="31.5">
      <c r="A25" s="87" t="s">
        <v>164</v>
      </c>
      <c r="B25" s="88" t="s">
        <v>180</v>
      </c>
      <c r="C25" s="87" t="s">
        <v>151</v>
      </c>
      <c r="D25" s="87" t="s">
        <v>4</v>
      </c>
      <c r="E25" s="122">
        <v>50000</v>
      </c>
    </row>
    <row r="26" spans="1:5" ht="31.5">
      <c r="A26" s="78" t="s">
        <v>104</v>
      </c>
      <c r="B26" s="79" t="s">
        <v>312</v>
      </c>
      <c r="C26" s="78" t="s">
        <v>185</v>
      </c>
      <c r="D26" s="78" t="s">
        <v>164</v>
      </c>
      <c r="E26" s="123">
        <f>E27+E35</f>
        <v>5215465.26</v>
      </c>
    </row>
    <row r="27" spans="1:5" ht="15.75">
      <c r="A27" s="80" t="s">
        <v>106</v>
      </c>
      <c r="B27" s="81" t="s">
        <v>186</v>
      </c>
      <c r="C27" s="78" t="s">
        <v>144</v>
      </c>
      <c r="D27" s="78" t="s">
        <v>164</v>
      </c>
      <c r="E27" s="123">
        <f>E28</f>
        <v>5065465.26</v>
      </c>
    </row>
    <row r="28" spans="1:5" ht="15.75">
      <c r="A28" s="82" t="s">
        <v>164</v>
      </c>
      <c r="B28" s="83" t="s">
        <v>187</v>
      </c>
      <c r="C28" s="84" t="s">
        <v>145</v>
      </c>
      <c r="D28" s="84" t="s">
        <v>164</v>
      </c>
      <c r="E28" s="137">
        <f>E29+E32</f>
        <v>5065465.26</v>
      </c>
    </row>
    <row r="29" spans="1:5" ht="63">
      <c r="A29" s="85" t="s">
        <v>164</v>
      </c>
      <c r="B29" s="86" t="s">
        <v>188</v>
      </c>
      <c r="C29" s="84" t="s">
        <v>145</v>
      </c>
      <c r="D29" s="84" t="s">
        <v>189</v>
      </c>
      <c r="E29" s="137">
        <f>E30+E31</f>
        <v>1969228.09</v>
      </c>
    </row>
    <row r="30" spans="1:5" ht="31.5">
      <c r="A30" s="87" t="s">
        <v>164</v>
      </c>
      <c r="B30" s="88" t="s">
        <v>190</v>
      </c>
      <c r="C30" s="87" t="s">
        <v>145</v>
      </c>
      <c r="D30" s="87" t="s">
        <v>131</v>
      </c>
      <c r="E30" s="122">
        <f>1634839.59+134388.5</f>
        <v>1769228.09</v>
      </c>
    </row>
    <row r="31" spans="1:5" ht="31.5">
      <c r="A31" s="87" t="s">
        <v>164</v>
      </c>
      <c r="B31" s="88" t="s">
        <v>191</v>
      </c>
      <c r="C31" s="87" t="s">
        <v>145</v>
      </c>
      <c r="D31" s="87" t="s">
        <v>132</v>
      </c>
      <c r="E31" s="122">
        <v>200000</v>
      </c>
    </row>
    <row r="32" spans="1:5" ht="31.5">
      <c r="A32" s="85" t="s">
        <v>164</v>
      </c>
      <c r="B32" s="86" t="s">
        <v>178</v>
      </c>
      <c r="C32" s="84" t="s">
        <v>145</v>
      </c>
      <c r="D32" s="84" t="s">
        <v>179</v>
      </c>
      <c r="E32" s="137">
        <f>E33+E34</f>
        <v>3096237.17</v>
      </c>
    </row>
    <row r="33" spans="1:5" ht="31.5">
      <c r="A33" s="87" t="s">
        <v>164</v>
      </c>
      <c r="B33" s="88" t="s">
        <v>20</v>
      </c>
      <c r="C33" s="87" t="s">
        <v>145</v>
      </c>
      <c r="D33" s="87" t="s">
        <v>12</v>
      </c>
      <c r="E33" s="122">
        <v>9019.92</v>
      </c>
    </row>
    <row r="34" spans="1:5" ht="31.5">
      <c r="A34" s="87" t="s">
        <v>164</v>
      </c>
      <c r="B34" s="88" t="s">
        <v>180</v>
      </c>
      <c r="C34" s="87" t="s">
        <v>145</v>
      </c>
      <c r="D34" s="87" t="s">
        <v>4</v>
      </c>
      <c r="E34" s="122">
        <v>3087217.25</v>
      </c>
    </row>
    <row r="35" spans="1:5" ht="15.75">
      <c r="A35" s="80" t="s">
        <v>108</v>
      </c>
      <c r="B35" s="81" t="s">
        <v>30</v>
      </c>
      <c r="C35" s="78" t="s">
        <v>161</v>
      </c>
      <c r="D35" s="78" t="s">
        <v>164</v>
      </c>
      <c r="E35" s="123">
        <v>150000</v>
      </c>
    </row>
    <row r="36" spans="1:5" ht="31.5">
      <c r="A36" s="82" t="s">
        <v>164</v>
      </c>
      <c r="B36" s="83" t="s">
        <v>31</v>
      </c>
      <c r="C36" s="84" t="s">
        <v>35</v>
      </c>
      <c r="D36" s="84" t="s">
        <v>164</v>
      </c>
      <c r="E36" s="137">
        <v>150000</v>
      </c>
    </row>
    <row r="37" spans="1:5" ht="31.5">
      <c r="A37" s="85" t="s">
        <v>164</v>
      </c>
      <c r="B37" s="86" t="s">
        <v>178</v>
      </c>
      <c r="C37" s="84" t="s">
        <v>35</v>
      </c>
      <c r="D37" s="84" t="s">
        <v>179</v>
      </c>
      <c r="E37" s="137">
        <v>150000</v>
      </c>
    </row>
    <row r="38" spans="1:5" ht="31.5">
      <c r="A38" s="87" t="s">
        <v>164</v>
      </c>
      <c r="B38" s="88" t="s">
        <v>180</v>
      </c>
      <c r="C38" s="87" t="s">
        <v>35</v>
      </c>
      <c r="D38" s="87" t="s">
        <v>4</v>
      </c>
      <c r="E38" s="122">
        <v>150000</v>
      </c>
    </row>
  </sheetData>
  <mergeCells count="2">
    <mergeCell ref="A2:E2"/>
    <mergeCell ref="A4:E4"/>
  </mergeCells>
  <pageMargins left="0.39370078740157483" right="0.39370078740157483" top="0.39370078740157483" bottom="0.39370078740157483" header="0.31496062992125984" footer="0.31496062992125984"/>
  <pageSetup paperSize="9" scale="69" orientation="portrait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K123"/>
  <sheetViews>
    <sheetView view="pageBreakPreview" zoomScaleSheetLayoutView="100" workbookViewId="0">
      <selection activeCell="A3" sqref="A3"/>
    </sheetView>
  </sheetViews>
  <sheetFormatPr defaultRowHeight="12.75"/>
  <cols>
    <col min="1" max="1" width="83.83203125" style="69" customWidth="1"/>
    <col min="2" max="2" width="8.33203125" style="69" customWidth="1"/>
    <col min="3" max="3" width="6.1640625" style="69" customWidth="1"/>
    <col min="4" max="4" width="6" style="69" customWidth="1"/>
    <col min="5" max="5" width="14.1640625" style="69" customWidth="1"/>
    <col min="6" max="6" width="6.6640625" style="69" customWidth="1"/>
    <col min="7" max="7" width="18.6640625" style="112" customWidth="1"/>
    <col min="8" max="10" width="9.33203125" style="69"/>
    <col min="11" max="11" width="12.6640625" style="69" bestFit="1" customWidth="1"/>
    <col min="12" max="256" width="9.33203125" style="69"/>
    <col min="257" max="257" width="54.83203125" style="69" customWidth="1"/>
    <col min="258" max="258" width="9.6640625" style="69" customWidth="1"/>
    <col min="259" max="259" width="6.1640625" style="69" customWidth="1"/>
    <col min="260" max="260" width="6" style="69" customWidth="1"/>
    <col min="261" max="261" width="14.1640625" style="69" customWidth="1"/>
    <col min="262" max="262" width="6.6640625" style="69" customWidth="1"/>
    <col min="263" max="263" width="15.83203125" style="69" customWidth="1"/>
    <col min="264" max="512" width="9.33203125" style="69"/>
    <col min="513" max="513" width="54.83203125" style="69" customWidth="1"/>
    <col min="514" max="514" width="9.6640625" style="69" customWidth="1"/>
    <col min="515" max="515" width="6.1640625" style="69" customWidth="1"/>
    <col min="516" max="516" width="6" style="69" customWidth="1"/>
    <col min="517" max="517" width="14.1640625" style="69" customWidth="1"/>
    <col min="518" max="518" width="6.6640625" style="69" customWidth="1"/>
    <col min="519" max="519" width="15.83203125" style="69" customWidth="1"/>
    <col min="520" max="768" width="9.33203125" style="69"/>
    <col min="769" max="769" width="54.83203125" style="69" customWidth="1"/>
    <col min="770" max="770" width="9.6640625" style="69" customWidth="1"/>
    <col min="771" max="771" width="6.1640625" style="69" customWidth="1"/>
    <col min="772" max="772" width="6" style="69" customWidth="1"/>
    <col min="773" max="773" width="14.1640625" style="69" customWidth="1"/>
    <col min="774" max="774" width="6.6640625" style="69" customWidth="1"/>
    <col min="775" max="775" width="15.83203125" style="69" customWidth="1"/>
    <col min="776" max="1024" width="9.33203125" style="69"/>
    <col min="1025" max="1025" width="54.83203125" style="69" customWidth="1"/>
    <col min="1026" max="1026" width="9.6640625" style="69" customWidth="1"/>
    <col min="1027" max="1027" width="6.1640625" style="69" customWidth="1"/>
    <col min="1028" max="1028" width="6" style="69" customWidth="1"/>
    <col min="1029" max="1029" width="14.1640625" style="69" customWidth="1"/>
    <col min="1030" max="1030" width="6.6640625" style="69" customWidth="1"/>
    <col min="1031" max="1031" width="15.83203125" style="69" customWidth="1"/>
    <col min="1032" max="1280" width="9.33203125" style="69"/>
    <col min="1281" max="1281" width="54.83203125" style="69" customWidth="1"/>
    <col min="1282" max="1282" width="9.6640625" style="69" customWidth="1"/>
    <col min="1283" max="1283" width="6.1640625" style="69" customWidth="1"/>
    <col min="1284" max="1284" width="6" style="69" customWidth="1"/>
    <col min="1285" max="1285" width="14.1640625" style="69" customWidth="1"/>
    <col min="1286" max="1286" width="6.6640625" style="69" customWidth="1"/>
    <col min="1287" max="1287" width="15.83203125" style="69" customWidth="1"/>
    <col min="1288" max="1536" width="9.33203125" style="69"/>
    <col min="1537" max="1537" width="54.83203125" style="69" customWidth="1"/>
    <col min="1538" max="1538" width="9.6640625" style="69" customWidth="1"/>
    <col min="1539" max="1539" width="6.1640625" style="69" customWidth="1"/>
    <col min="1540" max="1540" width="6" style="69" customWidth="1"/>
    <col min="1541" max="1541" width="14.1640625" style="69" customWidth="1"/>
    <col min="1542" max="1542" width="6.6640625" style="69" customWidth="1"/>
    <col min="1543" max="1543" width="15.83203125" style="69" customWidth="1"/>
    <col min="1544" max="1792" width="9.33203125" style="69"/>
    <col min="1793" max="1793" width="54.83203125" style="69" customWidth="1"/>
    <col min="1794" max="1794" width="9.6640625" style="69" customWidth="1"/>
    <col min="1795" max="1795" width="6.1640625" style="69" customWidth="1"/>
    <col min="1796" max="1796" width="6" style="69" customWidth="1"/>
    <col min="1797" max="1797" width="14.1640625" style="69" customWidth="1"/>
    <col min="1798" max="1798" width="6.6640625" style="69" customWidth="1"/>
    <col min="1799" max="1799" width="15.83203125" style="69" customWidth="1"/>
    <col min="1800" max="2048" width="9.33203125" style="69"/>
    <col min="2049" max="2049" width="54.83203125" style="69" customWidth="1"/>
    <col min="2050" max="2050" width="9.6640625" style="69" customWidth="1"/>
    <col min="2051" max="2051" width="6.1640625" style="69" customWidth="1"/>
    <col min="2052" max="2052" width="6" style="69" customWidth="1"/>
    <col min="2053" max="2053" width="14.1640625" style="69" customWidth="1"/>
    <col min="2054" max="2054" width="6.6640625" style="69" customWidth="1"/>
    <col min="2055" max="2055" width="15.83203125" style="69" customWidth="1"/>
    <col min="2056" max="2304" width="9.33203125" style="69"/>
    <col min="2305" max="2305" width="54.83203125" style="69" customWidth="1"/>
    <col min="2306" max="2306" width="9.6640625" style="69" customWidth="1"/>
    <col min="2307" max="2307" width="6.1640625" style="69" customWidth="1"/>
    <col min="2308" max="2308" width="6" style="69" customWidth="1"/>
    <col min="2309" max="2309" width="14.1640625" style="69" customWidth="1"/>
    <col min="2310" max="2310" width="6.6640625" style="69" customWidth="1"/>
    <col min="2311" max="2311" width="15.83203125" style="69" customWidth="1"/>
    <col min="2312" max="2560" width="9.33203125" style="69"/>
    <col min="2561" max="2561" width="54.83203125" style="69" customWidth="1"/>
    <col min="2562" max="2562" width="9.6640625" style="69" customWidth="1"/>
    <col min="2563" max="2563" width="6.1640625" style="69" customWidth="1"/>
    <col min="2564" max="2564" width="6" style="69" customWidth="1"/>
    <col min="2565" max="2565" width="14.1640625" style="69" customWidth="1"/>
    <col min="2566" max="2566" width="6.6640625" style="69" customWidth="1"/>
    <col min="2567" max="2567" width="15.83203125" style="69" customWidth="1"/>
    <col min="2568" max="2816" width="9.33203125" style="69"/>
    <col min="2817" max="2817" width="54.83203125" style="69" customWidth="1"/>
    <col min="2818" max="2818" width="9.6640625" style="69" customWidth="1"/>
    <col min="2819" max="2819" width="6.1640625" style="69" customWidth="1"/>
    <col min="2820" max="2820" width="6" style="69" customWidth="1"/>
    <col min="2821" max="2821" width="14.1640625" style="69" customWidth="1"/>
    <col min="2822" max="2822" width="6.6640625" style="69" customWidth="1"/>
    <col min="2823" max="2823" width="15.83203125" style="69" customWidth="1"/>
    <col min="2824" max="3072" width="9.33203125" style="69"/>
    <col min="3073" max="3073" width="54.83203125" style="69" customWidth="1"/>
    <col min="3074" max="3074" width="9.6640625" style="69" customWidth="1"/>
    <col min="3075" max="3075" width="6.1640625" style="69" customWidth="1"/>
    <col min="3076" max="3076" width="6" style="69" customWidth="1"/>
    <col min="3077" max="3077" width="14.1640625" style="69" customWidth="1"/>
    <col min="3078" max="3078" width="6.6640625" style="69" customWidth="1"/>
    <col min="3079" max="3079" width="15.83203125" style="69" customWidth="1"/>
    <col min="3080" max="3328" width="9.33203125" style="69"/>
    <col min="3329" max="3329" width="54.83203125" style="69" customWidth="1"/>
    <col min="3330" max="3330" width="9.6640625" style="69" customWidth="1"/>
    <col min="3331" max="3331" width="6.1640625" style="69" customWidth="1"/>
    <col min="3332" max="3332" width="6" style="69" customWidth="1"/>
    <col min="3333" max="3333" width="14.1640625" style="69" customWidth="1"/>
    <col min="3334" max="3334" width="6.6640625" style="69" customWidth="1"/>
    <col min="3335" max="3335" width="15.83203125" style="69" customWidth="1"/>
    <col min="3336" max="3584" width="9.33203125" style="69"/>
    <col min="3585" max="3585" width="54.83203125" style="69" customWidth="1"/>
    <col min="3586" max="3586" width="9.6640625" style="69" customWidth="1"/>
    <col min="3587" max="3587" width="6.1640625" style="69" customWidth="1"/>
    <col min="3588" max="3588" width="6" style="69" customWidth="1"/>
    <col min="3589" max="3589" width="14.1640625" style="69" customWidth="1"/>
    <col min="3590" max="3590" width="6.6640625" style="69" customWidth="1"/>
    <col min="3591" max="3591" width="15.83203125" style="69" customWidth="1"/>
    <col min="3592" max="3840" width="9.33203125" style="69"/>
    <col min="3841" max="3841" width="54.83203125" style="69" customWidth="1"/>
    <col min="3842" max="3842" width="9.6640625" style="69" customWidth="1"/>
    <col min="3843" max="3843" width="6.1640625" style="69" customWidth="1"/>
    <col min="3844" max="3844" width="6" style="69" customWidth="1"/>
    <col min="3845" max="3845" width="14.1640625" style="69" customWidth="1"/>
    <col min="3846" max="3846" width="6.6640625" style="69" customWidth="1"/>
    <col min="3847" max="3847" width="15.83203125" style="69" customWidth="1"/>
    <col min="3848" max="4096" width="9.33203125" style="69"/>
    <col min="4097" max="4097" width="54.83203125" style="69" customWidth="1"/>
    <col min="4098" max="4098" width="9.6640625" style="69" customWidth="1"/>
    <col min="4099" max="4099" width="6.1640625" style="69" customWidth="1"/>
    <col min="4100" max="4100" width="6" style="69" customWidth="1"/>
    <col min="4101" max="4101" width="14.1640625" style="69" customWidth="1"/>
    <col min="4102" max="4102" width="6.6640625" style="69" customWidth="1"/>
    <col min="4103" max="4103" width="15.83203125" style="69" customWidth="1"/>
    <col min="4104" max="4352" width="9.33203125" style="69"/>
    <col min="4353" max="4353" width="54.83203125" style="69" customWidth="1"/>
    <col min="4354" max="4354" width="9.6640625" style="69" customWidth="1"/>
    <col min="4355" max="4355" width="6.1640625" style="69" customWidth="1"/>
    <col min="4356" max="4356" width="6" style="69" customWidth="1"/>
    <col min="4357" max="4357" width="14.1640625" style="69" customWidth="1"/>
    <col min="4358" max="4358" width="6.6640625" style="69" customWidth="1"/>
    <col min="4359" max="4359" width="15.83203125" style="69" customWidth="1"/>
    <col min="4360" max="4608" width="9.33203125" style="69"/>
    <col min="4609" max="4609" width="54.83203125" style="69" customWidth="1"/>
    <col min="4610" max="4610" width="9.6640625" style="69" customWidth="1"/>
    <col min="4611" max="4611" width="6.1640625" style="69" customWidth="1"/>
    <col min="4612" max="4612" width="6" style="69" customWidth="1"/>
    <col min="4613" max="4613" width="14.1640625" style="69" customWidth="1"/>
    <col min="4614" max="4614" width="6.6640625" style="69" customWidth="1"/>
    <col min="4615" max="4615" width="15.83203125" style="69" customWidth="1"/>
    <col min="4616" max="4864" width="9.33203125" style="69"/>
    <col min="4865" max="4865" width="54.83203125" style="69" customWidth="1"/>
    <col min="4866" max="4866" width="9.6640625" style="69" customWidth="1"/>
    <col min="4867" max="4867" width="6.1640625" style="69" customWidth="1"/>
    <col min="4868" max="4868" width="6" style="69" customWidth="1"/>
    <col min="4869" max="4869" width="14.1640625" style="69" customWidth="1"/>
    <col min="4870" max="4870" width="6.6640625" style="69" customWidth="1"/>
    <col min="4871" max="4871" width="15.83203125" style="69" customWidth="1"/>
    <col min="4872" max="5120" width="9.33203125" style="69"/>
    <col min="5121" max="5121" width="54.83203125" style="69" customWidth="1"/>
    <col min="5122" max="5122" width="9.6640625" style="69" customWidth="1"/>
    <col min="5123" max="5123" width="6.1640625" style="69" customWidth="1"/>
    <col min="5124" max="5124" width="6" style="69" customWidth="1"/>
    <col min="5125" max="5125" width="14.1640625" style="69" customWidth="1"/>
    <col min="5126" max="5126" width="6.6640625" style="69" customWidth="1"/>
    <col min="5127" max="5127" width="15.83203125" style="69" customWidth="1"/>
    <col min="5128" max="5376" width="9.33203125" style="69"/>
    <col min="5377" max="5377" width="54.83203125" style="69" customWidth="1"/>
    <col min="5378" max="5378" width="9.6640625" style="69" customWidth="1"/>
    <col min="5379" max="5379" width="6.1640625" style="69" customWidth="1"/>
    <col min="5380" max="5380" width="6" style="69" customWidth="1"/>
    <col min="5381" max="5381" width="14.1640625" style="69" customWidth="1"/>
    <col min="5382" max="5382" width="6.6640625" style="69" customWidth="1"/>
    <col min="5383" max="5383" width="15.83203125" style="69" customWidth="1"/>
    <col min="5384" max="5632" width="9.33203125" style="69"/>
    <col min="5633" max="5633" width="54.83203125" style="69" customWidth="1"/>
    <col min="5634" max="5634" width="9.6640625" style="69" customWidth="1"/>
    <col min="5635" max="5635" width="6.1640625" style="69" customWidth="1"/>
    <col min="5636" max="5636" width="6" style="69" customWidth="1"/>
    <col min="5637" max="5637" width="14.1640625" style="69" customWidth="1"/>
    <col min="5638" max="5638" width="6.6640625" style="69" customWidth="1"/>
    <col min="5639" max="5639" width="15.83203125" style="69" customWidth="1"/>
    <col min="5640" max="5888" width="9.33203125" style="69"/>
    <col min="5889" max="5889" width="54.83203125" style="69" customWidth="1"/>
    <col min="5890" max="5890" width="9.6640625" style="69" customWidth="1"/>
    <col min="5891" max="5891" width="6.1640625" style="69" customWidth="1"/>
    <col min="5892" max="5892" width="6" style="69" customWidth="1"/>
    <col min="5893" max="5893" width="14.1640625" style="69" customWidth="1"/>
    <col min="5894" max="5894" width="6.6640625" style="69" customWidth="1"/>
    <col min="5895" max="5895" width="15.83203125" style="69" customWidth="1"/>
    <col min="5896" max="6144" width="9.33203125" style="69"/>
    <col min="6145" max="6145" width="54.83203125" style="69" customWidth="1"/>
    <col min="6146" max="6146" width="9.6640625" style="69" customWidth="1"/>
    <col min="6147" max="6147" width="6.1640625" style="69" customWidth="1"/>
    <col min="6148" max="6148" width="6" style="69" customWidth="1"/>
    <col min="6149" max="6149" width="14.1640625" style="69" customWidth="1"/>
    <col min="6150" max="6150" width="6.6640625" style="69" customWidth="1"/>
    <col min="6151" max="6151" width="15.83203125" style="69" customWidth="1"/>
    <col min="6152" max="6400" width="9.33203125" style="69"/>
    <col min="6401" max="6401" width="54.83203125" style="69" customWidth="1"/>
    <col min="6402" max="6402" width="9.6640625" style="69" customWidth="1"/>
    <col min="6403" max="6403" width="6.1640625" style="69" customWidth="1"/>
    <col min="6404" max="6404" width="6" style="69" customWidth="1"/>
    <col min="6405" max="6405" width="14.1640625" style="69" customWidth="1"/>
    <col min="6406" max="6406" width="6.6640625" style="69" customWidth="1"/>
    <col min="6407" max="6407" width="15.83203125" style="69" customWidth="1"/>
    <col min="6408" max="6656" width="9.33203125" style="69"/>
    <col min="6657" max="6657" width="54.83203125" style="69" customWidth="1"/>
    <col min="6658" max="6658" width="9.6640625" style="69" customWidth="1"/>
    <col min="6659" max="6659" width="6.1640625" style="69" customWidth="1"/>
    <col min="6660" max="6660" width="6" style="69" customWidth="1"/>
    <col min="6661" max="6661" width="14.1640625" style="69" customWidth="1"/>
    <col min="6662" max="6662" width="6.6640625" style="69" customWidth="1"/>
    <col min="6663" max="6663" width="15.83203125" style="69" customWidth="1"/>
    <col min="6664" max="6912" width="9.33203125" style="69"/>
    <col min="6913" max="6913" width="54.83203125" style="69" customWidth="1"/>
    <col min="6914" max="6914" width="9.6640625" style="69" customWidth="1"/>
    <col min="6915" max="6915" width="6.1640625" style="69" customWidth="1"/>
    <col min="6916" max="6916" width="6" style="69" customWidth="1"/>
    <col min="6917" max="6917" width="14.1640625" style="69" customWidth="1"/>
    <col min="6918" max="6918" width="6.6640625" style="69" customWidth="1"/>
    <col min="6919" max="6919" width="15.83203125" style="69" customWidth="1"/>
    <col min="6920" max="7168" width="9.33203125" style="69"/>
    <col min="7169" max="7169" width="54.83203125" style="69" customWidth="1"/>
    <col min="7170" max="7170" width="9.6640625" style="69" customWidth="1"/>
    <col min="7171" max="7171" width="6.1640625" style="69" customWidth="1"/>
    <col min="7172" max="7172" width="6" style="69" customWidth="1"/>
    <col min="7173" max="7173" width="14.1640625" style="69" customWidth="1"/>
    <col min="7174" max="7174" width="6.6640625" style="69" customWidth="1"/>
    <col min="7175" max="7175" width="15.83203125" style="69" customWidth="1"/>
    <col min="7176" max="7424" width="9.33203125" style="69"/>
    <col min="7425" max="7425" width="54.83203125" style="69" customWidth="1"/>
    <col min="7426" max="7426" width="9.6640625" style="69" customWidth="1"/>
    <col min="7427" max="7427" width="6.1640625" style="69" customWidth="1"/>
    <col min="7428" max="7428" width="6" style="69" customWidth="1"/>
    <col min="7429" max="7429" width="14.1640625" style="69" customWidth="1"/>
    <col min="7430" max="7430" width="6.6640625" style="69" customWidth="1"/>
    <col min="7431" max="7431" width="15.83203125" style="69" customWidth="1"/>
    <col min="7432" max="7680" width="9.33203125" style="69"/>
    <col min="7681" max="7681" width="54.83203125" style="69" customWidth="1"/>
    <col min="7682" max="7682" width="9.6640625" style="69" customWidth="1"/>
    <col min="7683" max="7683" width="6.1640625" style="69" customWidth="1"/>
    <col min="7684" max="7684" width="6" style="69" customWidth="1"/>
    <col min="7685" max="7685" width="14.1640625" style="69" customWidth="1"/>
    <col min="7686" max="7686" width="6.6640625" style="69" customWidth="1"/>
    <col min="7687" max="7687" width="15.83203125" style="69" customWidth="1"/>
    <col min="7688" max="7936" width="9.33203125" style="69"/>
    <col min="7937" max="7937" width="54.83203125" style="69" customWidth="1"/>
    <col min="7938" max="7938" width="9.6640625" style="69" customWidth="1"/>
    <col min="7939" max="7939" width="6.1640625" style="69" customWidth="1"/>
    <col min="7940" max="7940" width="6" style="69" customWidth="1"/>
    <col min="7941" max="7941" width="14.1640625" style="69" customWidth="1"/>
    <col min="7942" max="7942" width="6.6640625" style="69" customWidth="1"/>
    <col min="7943" max="7943" width="15.83203125" style="69" customWidth="1"/>
    <col min="7944" max="8192" width="9.33203125" style="69"/>
    <col min="8193" max="8193" width="54.83203125" style="69" customWidth="1"/>
    <col min="8194" max="8194" width="9.6640625" style="69" customWidth="1"/>
    <col min="8195" max="8195" width="6.1640625" style="69" customWidth="1"/>
    <col min="8196" max="8196" width="6" style="69" customWidth="1"/>
    <col min="8197" max="8197" width="14.1640625" style="69" customWidth="1"/>
    <col min="8198" max="8198" width="6.6640625" style="69" customWidth="1"/>
    <col min="8199" max="8199" width="15.83203125" style="69" customWidth="1"/>
    <col min="8200" max="8448" width="9.33203125" style="69"/>
    <col min="8449" max="8449" width="54.83203125" style="69" customWidth="1"/>
    <col min="8450" max="8450" width="9.6640625" style="69" customWidth="1"/>
    <col min="8451" max="8451" width="6.1640625" style="69" customWidth="1"/>
    <col min="8452" max="8452" width="6" style="69" customWidth="1"/>
    <col min="8453" max="8453" width="14.1640625" style="69" customWidth="1"/>
    <col min="8454" max="8454" width="6.6640625" style="69" customWidth="1"/>
    <col min="8455" max="8455" width="15.83203125" style="69" customWidth="1"/>
    <col min="8456" max="8704" width="9.33203125" style="69"/>
    <col min="8705" max="8705" width="54.83203125" style="69" customWidth="1"/>
    <col min="8706" max="8706" width="9.6640625" style="69" customWidth="1"/>
    <col min="8707" max="8707" width="6.1640625" style="69" customWidth="1"/>
    <col min="8708" max="8708" width="6" style="69" customWidth="1"/>
    <col min="8709" max="8709" width="14.1640625" style="69" customWidth="1"/>
    <col min="8710" max="8710" width="6.6640625" style="69" customWidth="1"/>
    <col min="8711" max="8711" width="15.83203125" style="69" customWidth="1"/>
    <col min="8712" max="8960" width="9.33203125" style="69"/>
    <col min="8961" max="8961" width="54.83203125" style="69" customWidth="1"/>
    <col min="8962" max="8962" width="9.6640625" style="69" customWidth="1"/>
    <col min="8963" max="8963" width="6.1640625" style="69" customWidth="1"/>
    <col min="8964" max="8964" width="6" style="69" customWidth="1"/>
    <col min="8965" max="8965" width="14.1640625" style="69" customWidth="1"/>
    <col min="8966" max="8966" width="6.6640625" style="69" customWidth="1"/>
    <col min="8967" max="8967" width="15.83203125" style="69" customWidth="1"/>
    <col min="8968" max="9216" width="9.33203125" style="69"/>
    <col min="9217" max="9217" width="54.83203125" style="69" customWidth="1"/>
    <col min="9218" max="9218" width="9.6640625" style="69" customWidth="1"/>
    <col min="9219" max="9219" width="6.1640625" style="69" customWidth="1"/>
    <col min="9220" max="9220" width="6" style="69" customWidth="1"/>
    <col min="9221" max="9221" width="14.1640625" style="69" customWidth="1"/>
    <col min="9222" max="9222" width="6.6640625" style="69" customWidth="1"/>
    <col min="9223" max="9223" width="15.83203125" style="69" customWidth="1"/>
    <col min="9224" max="9472" width="9.33203125" style="69"/>
    <col min="9473" max="9473" width="54.83203125" style="69" customWidth="1"/>
    <col min="9474" max="9474" width="9.6640625" style="69" customWidth="1"/>
    <col min="9475" max="9475" width="6.1640625" style="69" customWidth="1"/>
    <col min="9476" max="9476" width="6" style="69" customWidth="1"/>
    <col min="9477" max="9477" width="14.1640625" style="69" customWidth="1"/>
    <col min="9478" max="9478" width="6.6640625" style="69" customWidth="1"/>
    <col min="9479" max="9479" width="15.83203125" style="69" customWidth="1"/>
    <col min="9480" max="9728" width="9.33203125" style="69"/>
    <col min="9729" max="9729" width="54.83203125" style="69" customWidth="1"/>
    <col min="9730" max="9730" width="9.6640625" style="69" customWidth="1"/>
    <col min="9731" max="9731" width="6.1640625" style="69" customWidth="1"/>
    <col min="9732" max="9732" width="6" style="69" customWidth="1"/>
    <col min="9733" max="9733" width="14.1640625" style="69" customWidth="1"/>
    <col min="9734" max="9734" width="6.6640625" style="69" customWidth="1"/>
    <col min="9735" max="9735" width="15.83203125" style="69" customWidth="1"/>
    <col min="9736" max="9984" width="9.33203125" style="69"/>
    <col min="9985" max="9985" width="54.83203125" style="69" customWidth="1"/>
    <col min="9986" max="9986" width="9.6640625" style="69" customWidth="1"/>
    <col min="9987" max="9987" width="6.1640625" style="69" customWidth="1"/>
    <col min="9988" max="9988" width="6" style="69" customWidth="1"/>
    <col min="9989" max="9989" width="14.1640625" style="69" customWidth="1"/>
    <col min="9990" max="9990" width="6.6640625" style="69" customWidth="1"/>
    <col min="9991" max="9991" width="15.83203125" style="69" customWidth="1"/>
    <col min="9992" max="10240" width="9.33203125" style="69"/>
    <col min="10241" max="10241" width="54.83203125" style="69" customWidth="1"/>
    <col min="10242" max="10242" width="9.6640625" style="69" customWidth="1"/>
    <col min="10243" max="10243" width="6.1640625" style="69" customWidth="1"/>
    <col min="10244" max="10244" width="6" style="69" customWidth="1"/>
    <col min="10245" max="10245" width="14.1640625" style="69" customWidth="1"/>
    <col min="10246" max="10246" width="6.6640625" style="69" customWidth="1"/>
    <col min="10247" max="10247" width="15.83203125" style="69" customWidth="1"/>
    <col min="10248" max="10496" width="9.33203125" style="69"/>
    <col min="10497" max="10497" width="54.83203125" style="69" customWidth="1"/>
    <col min="10498" max="10498" width="9.6640625" style="69" customWidth="1"/>
    <col min="10499" max="10499" width="6.1640625" style="69" customWidth="1"/>
    <col min="10500" max="10500" width="6" style="69" customWidth="1"/>
    <col min="10501" max="10501" width="14.1640625" style="69" customWidth="1"/>
    <col min="10502" max="10502" width="6.6640625" style="69" customWidth="1"/>
    <col min="10503" max="10503" width="15.83203125" style="69" customWidth="1"/>
    <col min="10504" max="10752" width="9.33203125" style="69"/>
    <col min="10753" max="10753" width="54.83203125" style="69" customWidth="1"/>
    <col min="10754" max="10754" width="9.6640625" style="69" customWidth="1"/>
    <col min="10755" max="10755" width="6.1640625" style="69" customWidth="1"/>
    <col min="10756" max="10756" width="6" style="69" customWidth="1"/>
    <col min="10757" max="10757" width="14.1640625" style="69" customWidth="1"/>
    <col min="10758" max="10758" width="6.6640625" style="69" customWidth="1"/>
    <col min="10759" max="10759" width="15.83203125" style="69" customWidth="1"/>
    <col min="10760" max="11008" width="9.33203125" style="69"/>
    <col min="11009" max="11009" width="54.83203125" style="69" customWidth="1"/>
    <col min="11010" max="11010" width="9.6640625" style="69" customWidth="1"/>
    <col min="11011" max="11011" width="6.1640625" style="69" customWidth="1"/>
    <col min="11012" max="11012" width="6" style="69" customWidth="1"/>
    <col min="11013" max="11013" width="14.1640625" style="69" customWidth="1"/>
    <col min="11014" max="11014" width="6.6640625" style="69" customWidth="1"/>
    <col min="11015" max="11015" width="15.83203125" style="69" customWidth="1"/>
    <col min="11016" max="11264" width="9.33203125" style="69"/>
    <col min="11265" max="11265" width="54.83203125" style="69" customWidth="1"/>
    <col min="11266" max="11266" width="9.6640625" style="69" customWidth="1"/>
    <col min="11267" max="11267" width="6.1640625" style="69" customWidth="1"/>
    <col min="11268" max="11268" width="6" style="69" customWidth="1"/>
    <col min="11269" max="11269" width="14.1640625" style="69" customWidth="1"/>
    <col min="11270" max="11270" width="6.6640625" style="69" customWidth="1"/>
    <col min="11271" max="11271" width="15.83203125" style="69" customWidth="1"/>
    <col min="11272" max="11520" width="9.33203125" style="69"/>
    <col min="11521" max="11521" width="54.83203125" style="69" customWidth="1"/>
    <col min="11522" max="11522" width="9.6640625" style="69" customWidth="1"/>
    <col min="11523" max="11523" width="6.1640625" style="69" customWidth="1"/>
    <col min="11524" max="11524" width="6" style="69" customWidth="1"/>
    <col min="11525" max="11525" width="14.1640625" style="69" customWidth="1"/>
    <col min="11526" max="11526" width="6.6640625" style="69" customWidth="1"/>
    <col min="11527" max="11527" width="15.83203125" style="69" customWidth="1"/>
    <col min="11528" max="11776" width="9.33203125" style="69"/>
    <col min="11777" max="11777" width="54.83203125" style="69" customWidth="1"/>
    <col min="11778" max="11778" width="9.6640625" style="69" customWidth="1"/>
    <col min="11779" max="11779" width="6.1640625" style="69" customWidth="1"/>
    <col min="11780" max="11780" width="6" style="69" customWidth="1"/>
    <col min="11781" max="11781" width="14.1640625" style="69" customWidth="1"/>
    <col min="11782" max="11782" width="6.6640625" style="69" customWidth="1"/>
    <col min="11783" max="11783" width="15.83203125" style="69" customWidth="1"/>
    <col min="11784" max="12032" width="9.33203125" style="69"/>
    <col min="12033" max="12033" width="54.83203125" style="69" customWidth="1"/>
    <col min="12034" max="12034" width="9.6640625" style="69" customWidth="1"/>
    <col min="12035" max="12035" width="6.1640625" style="69" customWidth="1"/>
    <col min="12036" max="12036" width="6" style="69" customWidth="1"/>
    <col min="12037" max="12037" width="14.1640625" style="69" customWidth="1"/>
    <col min="12038" max="12038" width="6.6640625" style="69" customWidth="1"/>
    <col min="12039" max="12039" width="15.83203125" style="69" customWidth="1"/>
    <col min="12040" max="12288" width="9.33203125" style="69"/>
    <col min="12289" max="12289" width="54.83203125" style="69" customWidth="1"/>
    <col min="12290" max="12290" width="9.6640625" style="69" customWidth="1"/>
    <col min="12291" max="12291" width="6.1640625" style="69" customWidth="1"/>
    <col min="12292" max="12292" width="6" style="69" customWidth="1"/>
    <col min="12293" max="12293" width="14.1640625" style="69" customWidth="1"/>
    <col min="12294" max="12294" width="6.6640625" style="69" customWidth="1"/>
    <col min="12295" max="12295" width="15.83203125" style="69" customWidth="1"/>
    <col min="12296" max="12544" width="9.33203125" style="69"/>
    <col min="12545" max="12545" width="54.83203125" style="69" customWidth="1"/>
    <col min="12546" max="12546" width="9.6640625" style="69" customWidth="1"/>
    <col min="12547" max="12547" width="6.1640625" style="69" customWidth="1"/>
    <col min="12548" max="12548" width="6" style="69" customWidth="1"/>
    <col min="12549" max="12549" width="14.1640625" style="69" customWidth="1"/>
    <col min="12550" max="12550" width="6.6640625" style="69" customWidth="1"/>
    <col min="12551" max="12551" width="15.83203125" style="69" customWidth="1"/>
    <col min="12552" max="12800" width="9.33203125" style="69"/>
    <col min="12801" max="12801" width="54.83203125" style="69" customWidth="1"/>
    <col min="12802" max="12802" width="9.6640625" style="69" customWidth="1"/>
    <col min="12803" max="12803" width="6.1640625" style="69" customWidth="1"/>
    <col min="12804" max="12804" width="6" style="69" customWidth="1"/>
    <col min="12805" max="12805" width="14.1640625" style="69" customWidth="1"/>
    <col min="12806" max="12806" width="6.6640625" style="69" customWidth="1"/>
    <col min="12807" max="12807" width="15.83203125" style="69" customWidth="1"/>
    <col min="12808" max="13056" width="9.33203125" style="69"/>
    <col min="13057" max="13057" width="54.83203125" style="69" customWidth="1"/>
    <col min="13058" max="13058" width="9.6640625" style="69" customWidth="1"/>
    <col min="13059" max="13059" width="6.1640625" style="69" customWidth="1"/>
    <col min="13060" max="13060" width="6" style="69" customWidth="1"/>
    <col min="13061" max="13061" width="14.1640625" style="69" customWidth="1"/>
    <col min="13062" max="13062" width="6.6640625" style="69" customWidth="1"/>
    <col min="13063" max="13063" width="15.83203125" style="69" customWidth="1"/>
    <col min="13064" max="13312" width="9.33203125" style="69"/>
    <col min="13313" max="13313" width="54.83203125" style="69" customWidth="1"/>
    <col min="13314" max="13314" width="9.6640625" style="69" customWidth="1"/>
    <col min="13315" max="13315" width="6.1640625" style="69" customWidth="1"/>
    <col min="13316" max="13316" width="6" style="69" customWidth="1"/>
    <col min="13317" max="13317" width="14.1640625" style="69" customWidth="1"/>
    <col min="13318" max="13318" width="6.6640625" style="69" customWidth="1"/>
    <col min="13319" max="13319" width="15.83203125" style="69" customWidth="1"/>
    <col min="13320" max="13568" width="9.33203125" style="69"/>
    <col min="13569" max="13569" width="54.83203125" style="69" customWidth="1"/>
    <col min="13570" max="13570" width="9.6640625" style="69" customWidth="1"/>
    <col min="13571" max="13571" width="6.1640625" style="69" customWidth="1"/>
    <col min="13572" max="13572" width="6" style="69" customWidth="1"/>
    <col min="13573" max="13573" width="14.1640625" style="69" customWidth="1"/>
    <col min="13574" max="13574" width="6.6640625" style="69" customWidth="1"/>
    <col min="13575" max="13575" width="15.83203125" style="69" customWidth="1"/>
    <col min="13576" max="13824" width="9.33203125" style="69"/>
    <col min="13825" max="13825" width="54.83203125" style="69" customWidth="1"/>
    <col min="13826" max="13826" width="9.6640625" style="69" customWidth="1"/>
    <col min="13827" max="13827" width="6.1640625" style="69" customWidth="1"/>
    <col min="13828" max="13828" width="6" style="69" customWidth="1"/>
    <col min="13829" max="13829" width="14.1640625" style="69" customWidth="1"/>
    <col min="13830" max="13830" width="6.6640625" style="69" customWidth="1"/>
    <col min="13831" max="13831" width="15.83203125" style="69" customWidth="1"/>
    <col min="13832" max="14080" width="9.33203125" style="69"/>
    <col min="14081" max="14081" width="54.83203125" style="69" customWidth="1"/>
    <col min="14082" max="14082" width="9.6640625" style="69" customWidth="1"/>
    <col min="14083" max="14083" width="6.1640625" style="69" customWidth="1"/>
    <col min="14084" max="14084" width="6" style="69" customWidth="1"/>
    <col min="14085" max="14085" width="14.1640625" style="69" customWidth="1"/>
    <col min="14086" max="14086" width="6.6640625" style="69" customWidth="1"/>
    <col min="14087" max="14087" width="15.83203125" style="69" customWidth="1"/>
    <col min="14088" max="14336" width="9.33203125" style="69"/>
    <col min="14337" max="14337" width="54.83203125" style="69" customWidth="1"/>
    <col min="14338" max="14338" width="9.6640625" style="69" customWidth="1"/>
    <col min="14339" max="14339" width="6.1640625" style="69" customWidth="1"/>
    <col min="14340" max="14340" width="6" style="69" customWidth="1"/>
    <col min="14341" max="14341" width="14.1640625" style="69" customWidth="1"/>
    <col min="14342" max="14342" width="6.6640625" style="69" customWidth="1"/>
    <col min="14343" max="14343" width="15.83203125" style="69" customWidth="1"/>
    <col min="14344" max="14592" width="9.33203125" style="69"/>
    <col min="14593" max="14593" width="54.83203125" style="69" customWidth="1"/>
    <col min="14594" max="14594" width="9.6640625" style="69" customWidth="1"/>
    <col min="14595" max="14595" width="6.1640625" style="69" customWidth="1"/>
    <col min="14596" max="14596" width="6" style="69" customWidth="1"/>
    <col min="14597" max="14597" width="14.1640625" style="69" customWidth="1"/>
    <col min="14598" max="14598" width="6.6640625" style="69" customWidth="1"/>
    <col min="14599" max="14599" width="15.83203125" style="69" customWidth="1"/>
    <col min="14600" max="14848" width="9.33203125" style="69"/>
    <col min="14849" max="14849" width="54.83203125" style="69" customWidth="1"/>
    <col min="14850" max="14850" width="9.6640625" style="69" customWidth="1"/>
    <col min="14851" max="14851" width="6.1640625" style="69" customWidth="1"/>
    <col min="14852" max="14852" width="6" style="69" customWidth="1"/>
    <col min="14853" max="14853" width="14.1640625" style="69" customWidth="1"/>
    <col min="14854" max="14854" width="6.6640625" style="69" customWidth="1"/>
    <col min="14855" max="14855" width="15.83203125" style="69" customWidth="1"/>
    <col min="14856" max="15104" width="9.33203125" style="69"/>
    <col min="15105" max="15105" width="54.83203125" style="69" customWidth="1"/>
    <col min="15106" max="15106" width="9.6640625" style="69" customWidth="1"/>
    <col min="15107" max="15107" width="6.1640625" style="69" customWidth="1"/>
    <col min="15108" max="15108" width="6" style="69" customWidth="1"/>
    <col min="15109" max="15109" width="14.1640625" style="69" customWidth="1"/>
    <col min="15110" max="15110" width="6.6640625" style="69" customWidth="1"/>
    <col min="15111" max="15111" width="15.83203125" style="69" customWidth="1"/>
    <col min="15112" max="15360" width="9.33203125" style="69"/>
    <col min="15361" max="15361" width="54.83203125" style="69" customWidth="1"/>
    <col min="15362" max="15362" width="9.6640625" style="69" customWidth="1"/>
    <col min="15363" max="15363" width="6.1640625" style="69" customWidth="1"/>
    <col min="15364" max="15364" width="6" style="69" customWidth="1"/>
    <col min="15365" max="15365" width="14.1640625" style="69" customWidth="1"/>
    <col min="15366" max="15366" width="6.6640625" style="69" customWidth="1"/>
    <col min="15367" max="15367" width="15.83203125" style="69" customWidth="1"/>
    <col min="15368" max="15616" width="9.33203125" style="69"/>
    <col min="15617" max="15617" width="54.83203125" style="69" customWidth="1"/>
    <col min="15618" max="15618" width="9.6640625" style="69" customWidth="1"/>
    <col min="15619" max="15619" width="6.1640625" style="69" customWidth="1"/>
    <col min="15620" max="15620" width="6" style="69" customWidth="1"/>
    <col min="15621" max="15621" width="14.1640625" style="69" customWidth="1"/>
    <col min="15622" max="15622" width="6.6640625" style="69" customWidth="1"/>
    <col min="15623" max="15623" width="15.83203125" style="69" customWidth="1"/>
    <col min="15624" max="15872" width="9.33203125" style="69"/>
    <col min="15873" max="15873" width="54.83203125" style="69" customWidth="1"/>
    <col min="15874" max="15874" width="9.6640625" style="69" customWidth="1"/>
    <col min="15875" max="15875" width="6.1640625" style="69" customWidth="1"/>
    <col min="15876" max="15876" width="6" style="69" customWidth="1"/>
    <col min="15877" max="15877" width="14.1640625" style="69" customWidth="1"/>
    <col min="15878" max="15878" width="6.6640625" style="69" customWidth="1"/>
    <col min="15879" max="15879" width="15.83203125" style="69" customWidth="1"/>
    <col min="15880" max="16128" width="9.33203125" style="69"/>
    <col min="16129" max="16129" width="54.83203125" style="69" customWidth="1"/>
    <col min="16130" max="16130" width="9.6640625" style="69" customWidth="1"/>
    <col min="16131" max="16131" width="6.1640625" style="69" customWidth="1"/>
    <col min="16132" max="16132" width="6" style="69" customWidth="1"/>
    <col min="16133" max="16133" width="14.1640625" style="69" customWidth="1"/>
    <col min="16134" max="16134" width="6.6640625" style="69" customWidth="1"/>
    <col min="16135" max="16135" width="15.83203125" style="69" customWidth="1"/>
    <col min="16136" max="16384" width="9.33203125" style="69"/>
  </cols>
  <sheetData>
    <row r="1" spans="1:11">
      <c r="A1" s="69" t="s">
        <v>164</v>
      </c>
    </row>
    <row r="2" spans="1:11" ht="37.5" customHeight="1">
      <c r="A2" s="145" t="s">
        <v>324</v>
      </c>
      <c r="B2" s="147"/>
      <c r="C2" s="147"/>
      <c r="D2" s="147"/>
      <c r="E2" s="147"/>
      <c r="F2" s="147"/>
      <c r="G2" s="147"/>
    </row>
    <row r="3" spans="1:11" ht="12" customHeight="1">
      <c r="A3" s="74"/>
      <c r="B3" s="73"/>
      <c r="C3" s="73"/>
      <c r="D3" s="73"/>
      <c r="E3" s="73"/>
      <c r="F3" s="73"/>
      <c r="G3" s="113"/>
    </row>
    <row r="4" spans="1:11" ht="18.75" customHeight="1">
      <c r="A4" s="146" t="s">
        <v>193</v>
      </c>
      <c r="B4" s="146"/>
      <c r="C4" s="146"/>
      <c r="D4" s="146"/>
      <c r="E4" s="146"/>
      <c r="F4" s="146"/>
      <c r="G4" s="146"/>
    </row>
    <row r="5" spans="1:11" ht="22.5" customHeight="1">
      <c r="A5" s="70" t="s">
        <v>164</v>
      </c>
      <c r="B5" s="70" t="s">
        <v>164</v>
      </c>
      <c r="C5" s="70" t="s">
        <v>164</v>
      </c>
      <c r="D5" s="70" t="s">
        <v>164</v>
      </c>
      <c r="E5" s="70" t="s">
        <v>164</v>
      </c>
      <c r="F5" s="70" t="s">
        <v>164</v>
      </c>
      <c r="G5" s="138" t="s">
        <v>165</v>
      </c>
    </row>
    <row r="6" spans="1:11" ht="71.099999999999994" customHeight="1">
      <c r="A6" s="75" t="s">
        <v>25</v>
      </c>
      <c r="B6" s="75" t="s">
        <v>194</v>
      </c>
      <c r="C6" s="75" t="s">
        <v>195</v>
      </c>
      <c r="D6" s="75" t="s">
        <v>196</v>
      </c>
      <c r="E6" s="75" t="s">
        <v>167</v>
      </c>
      <c r="F6" s="75" t="s">
        <v>168</v>
      </c>
      <c r="G6" s="133" t="s">
        <v>197</v>
      </c>
    </row>
    <row r="7" spans="1:11" ht="15.75">
      <c r="A7" s="77" t="s">
        <v>26</v>
      </c>
      <c r="B7" s="77"/>
      <c r="C7" s="76" t="s">
        <v>164</v>
      </c>
      <c r="D7" s="76" t="s">
        <v>164</v>
      </c>
      <c r="E7" s="76" t="s">
        <v>164</v>
      </c>
      <c r="F7" s="76" t="s">
        <v>164</v>
      </c>
      <c r="G7" s="134">
        <f>G9+G47+G54+G70+G76+G95+G108</f>
        <v>21463056.079999998</v>
      </c>
    </row>
    <row r="8" spans="1:11" ht="31.5" hidden="1">
      <c r="A8" s="97" t="s">
        <v>198</v>
      </c>
      <c r="B8" s="78" t="s">
        <v>42</v>
      </c>
      <c r="C8" s="76"/>
      <c r="D8" s="76"/>
      <c r="E8" s="76"/>
      <c r="F8" s="76"/>
      <c r="G8" s="134">
        <f>G7</f>
        <v>21463056.079999998</v>
      </c>
      <c r="K8" s="72"/>
    </row>
    <row r="9" spans="1:11" ht="15.75">
      <c r="A9" s="81" t="s">
        <v>199</v>
      </c>
      <c r="B9" s="78" t="s">
        <v>42</v>
      </c>
      <c r="C9" s="78" t="s">
        <v>0</v>
      </c>
      <c r="D9" s="78" t="s">
        <v>164</v>
      </c>
      <c r="E9" s="78" t="s">
        <v>164</v>
      </c>
      <c r="F9" s="78" t="s">
        <v>164</v>
      </c>
      <c r="G9" s="123">
        <f>G10+G16+G26+G31+G36+G41</f>
        <v>12328159</v>
      </c>
      <c r="K9" s="72"/>
    </row>
    <row r="10" spans="1:11" ht="31.5">
      <c r="A10" s="81" t="s">
        <v>200</v>
      </c>
      <c r="B10" s="78" t="s">
        <v>42</v>
      </c>
      <c r="C10" s="78" t="s">
        <v>0</v>
      </c>
      <c r="D10" s="78" t="s">
        <v>1</v>
      </c>
      <c r="E10" s="78" t="s">
        <v>164</v>
      </c>
      <c r="F10" s="78" t="s">
        <v>164</v>
      </c>
      <c r="G10" s="123">
        <f>G11</f>
        <v>1481929.31</v>
      </c>
      <c r="K10" s="72"/>
    </row>
    <row r="11" spans="1:11" ht="15.75">
      <c r="A11" s="89" t="s">
        <v>201</v>
      </c>
      <c r="B11" s="90" t="s">
        <v>42</v>
      </c>
      <c r="C11" s="90" t="s">
        <v>0</v>
      </c>
      <c r="D11" s="90" t="s">
        <v>1</v>
      </c>
      <c r="E11" s="90" t="s">
        <v>202</v>
      </c>
      <c r="F11" s="90" t="s">
        <v>164</v>
      </c>
      <c r="G11" s="124">
        <f>G12</f>
        <v>1481929.31</v>
      </c>
    </row>
    <row r="12" spans="1:11" ht="31.5">
      <c r="A12" s="89" t="s">
        <v>203</v>
      </c>
      <c r="B12" s="90" t="s">
        <v>42</v>
      </c>
      <c r="C12" s="90" t="s">
        <v>0</v>
      </c>
      <c r="D12" s="90" t="s">
        <v>1</v>
      </c>
      <c r="E12" s="90" t="s">
        <v>204</v>
      </c>
      <c r="F12" s="90" t="s">
        <v>164</v>
      </c>
      <c r="G12" s="124">
        <f>G13</f>
        <v>1481929.31</v>
      </c>
    </row>
    <row r="13" spans="1:11" ht="15.75">
      <c r="A13" s="92" t="s">
        <v>205</v>
      </c>
      <c r="B13" s="93" t="s">
        <v>42</v>
      </c>
      <c r="C13" s="93" t="s">
        <v>0</v>
      </c>
      <c r="D13" s="93" t="s">
        <v>1</v>
      </c>
      <c r="E13" s="93" t="s">
        <v>206</v>
      </c>
      <c r="F13" s="93" t="s">
        <v>164</v>
      </c>
      <c r="G13" s="125">
        <f>G14+G15</f>
        <v>1481929.31</v>
      </c>
    </row>
    <row r="14" spans="1:11" ht="31.5">
      <c r="A14" s="85" t="s">
        <v>207</v>
      </c>
      <c r="B14" s="95" t="s">
        <v>42</v>
      </c>
      <c r="C14" s="87" t="s">
        <v>0</v>
      </c>
      <c r="D14" s="87" t="s">
        <v>1</v>
      </c>
      <c r="E14" s="87" t="s">
        <v>206</v>
      </c>
      <c r="F14" s="87" t="s">
        <v>2</v>
      </c>
      <c r="G14" s="122">
        <f>1339274.28+77655.03</f>
        <v>1416929.31</v>
      </c>
    </row>
    <row r="15" spans="1:11" ht="31.5">
      <c r="A15" s="85" t="s">
        <v>192</v>
      </c>
      <c r="B15" s="95" t="s">
        <v>42</v>
      </c>
      <c r="C15" s="87" t="s">
        <v>0</v>
      </c>
      <c r="D15" s="87" t="s">
        <v>1</v>
      </c>
      <c r="E15" s="87" t="s">
        <v>206</v>
      </c>
      <c r="F15" s="87" t="s">
        <v>6</v>
      </c>
      <c r="G15" s="122">
        <v>65000</v>
      </c>
    </row>
    <row r="16" spans="1:11" ht="47.25">
      <c r="A16" s="81" t="s">
        <v>208</v>
      </c>
      <c r="B16" s="78" t="s">
        <v>42</v>
      </c>
      <c r="C16" s="78" t="s">
        <v>0</v>
      </c>
      <c r="D16" s="78" t="s">
        <v>5</v>
      </c>
      <c r="E16" s="78" t="s">
        <v>164</v>
      </c>
      <c r="F16" s="78" t="s">
        <v>164</v>
      </c>
      <c r="G16" s="123">
        <f>G17</f>
        <v>8804471.5099999998</v>
      </c>
    </row>
    <row r="17" spans="1:7" ht="15.75">
      <c r="A17" s="89" t="s">
        <v>201</v>
      </c>
      <c r="B17" s="90" t="s">
        <v>42</v>
      </c>
      <c r="C17" s="90" t="s">
        <v>0</v>
      </c>
      <c r="D17" s="90" t="s">
        <v>5</v>
      </c>
      <c r="E17" s="90" t="s">
        <v>202</v>
      </c>
      <c r="F17" s="90" t="s">
        <v>164</v>
      </c>
      <c r="G17" s="124">
        <f>G18</f>
        <v>8804471.5099999998</v>
      </c>
    </row>
    <row r="18" spans="1:7" ht="31.5">
      <c r="A18" s="89" t="s">
        <v>203</v>
      </c>
      <c r="B18" s="90" t="s">
        <v>42</v>
      </c>
      <c r="C18" s="90" t="s">
        <v>0</v>
      </c>
      <c r="D18" s="90" t="s">
        <v>5</v>
      </c>
      <c r="E18" s="90" t="s">
        <v>204</v>
      </c>
      <c r="F18" s="90" t="s">
        <v>164</v>
      </c>
      <c r="G18" s="124">
        <f>G19</f>
        <v>8804471.5099999998</v>
      </c>
    </row>
    <row r="19" spans="1:7" ht="15.75">
      <c r="A19" s="92" t="s">
        <v>209</v>
      </c>
      <c r="B19" s="93" t="s">
        <v>42</v>
      </c>
      <c r="C19" s="93" t="s">
        <v>0</v>
      </c>
      <c r="D19" s="93" t="s">
        <v>5</v>
      </c>
      <c r="E19" s="93" t="s">
        <v>210</v>
      </c>
      <c r="F19" s="93" t="s">
        <v>164</v>
      </c>
      <c r="G19" s="125">
        <f>G20+G21+G22+G23+G24+G25</f>
        <v>8804471.5099999998</v>
      </c>
    </row>
    <row r="20" spans="1:7" ht="31.5">
      <c r="A20" s="85" t="s">
        <v>207</v>
      </c>
      <c r="B20" s="95" t="s">
        <v>42</v>
      </c>
      <c r="C20" s="87" t="s">
        <v>0</v>
      </c>
      <c r="D20" s="87" t="s">
        <v>5</v>
      </c>
      <c r="E20" s="87" t="s">
        <v>210</v>
      </c>
      <c r="F20" s="87" t="s">
        <v>2</v>
      </c>
      <c r="G20" s="122">
        <f>4382682.52+226224.61</f>
        <v>4608907.13</v>
      </c>
    </row>
    <row r="21" spans="1:7" ht="31.5">
      <c r="A21" s="85" t="s">
        <v>192</v>
      </c>
      <c r="B21" s="95" t="s">
        <v>42</v>
      </c>
      <c r="C21" s="87" t="s">
        <v>0</v>
      </c>
      <c r="D21" s="87" t="s">
        <v>5</v>
      </c>
      <c r="E21" s="87" t="s">
        <v>210</v>
      </c>
      <c r="F21" s="87" t="s">
        <v>6</v>
      </c>
      <c r="G21" s="122">
        <f>172000-32486.13</f>
        <v>139513.87</v>
      </c>
    </row>
    <row r="22" spans="1:7" ht="31.5">
      <c r="A22" s="85" t="s">
        <v>20</v>
      </c>
      <c r="B22" s="95" t="s">
        <v>42</v>
      </c>
      <c r="C22" s="87" t="s">
        <v>0</v>
      </c>
      <c r="D22" s="87" t="s">
        <v>5</v>
      </c>
      <c r="E22" s="87" t="s">
        <v>210</v>
      </c>
      <c r="F22" s="87" t="s">
        <v>12</v>
      </c>
      <c r="G22" s="122">
        <v>464744.98</v>
      </c>
    </row>
    <row r="23" spans="1:7" ht="31.5">
      <c r="A23" s="85" t="s">
        <v>180</v>
      </c>
      <c r="B23" s="95" t="s">
        <v>42</v>
      </c>
      <c r="C23" s="87" t="s">
        <v>0</v>
      </c>
      <c r="D23" s="87" t="s">
        <v>5</v>
      </c>
      <c r="E23" s="87" t="s">
        <v>210</v>
      </c>
      <c r="F23" s="87" t="s">
        <v>4</v>
      </c>
      <c r="G23" s="122">
        <v>3293305.53</v>
      </c>
    </row>
    <row r="24" spans="1:7" ht="15.75">
      <c r="A24" s="85" t="s">
        <v>211</v>
      </c>
      <c r="B24" s="95" t="s">
        <v>42</v>
      </c>
      <c r="C24" s="87" t="s">
        <v>0</v>
      </c>
      <c r="D24" s="87" t="s">
        <v>5</v>
      </c>
      <c r="E24" s="87" t="s">
        <v>210</v>
      </c>
      <c r="F24" s="87" t="s">
        <v>19</v>
      </c>
      <c r="G24" s="122">
        <v>240000</v>
      </c>
    </row>
    <row r="25" spans="1:7" ht="15.75">
      <c r="A25" s="85" t="s">
        <v>36</v>
      </c>
      <c r="B25" s="95" t="s">
        <v>42</v>
      </c>
      <c r="C25" s="87" t="s">
        <v>0</v>
      </c>
      <c r="D25" s="87" t="s">
        <v>5</v>
      </c>
      <c r="E25" s="87" t="s">
        <v>210</v>
      </c>
      <c r="F25" s="87" t="s">
        <v>18</v>
      </c>
      <c r="G25" s="122">
        <v>58000</v>
      </c>
    </row>
    <row r="26" spans="1:7" ht="35.25" customHeight="1">
      <c r="A26" s="97" t="s">
        <v>282</v>
      </c>
      <c r="B26" s="78" t="s">
        <v>42</v>
      </c>
      <c r="C26" s="78" t="s">
        <v>0</v>
      </c>
      <c r="D26" s="78" t="s">
        <v>281</v>
      </c>
      <c r="E26" s="78"/>
      <c r="F26" s="78"/>
      <c r="G26" s="123">
        <f>G27</f>
        <v>261813</v>
      </c>
    </row>
    <row r="27" spans="1:7" ht="15.75">
      <c r="A27" s="101" t="s">
        <v>201</v>
      </c>
      <c r="B27" s="90" t="s">
        <v>42</v>
      </c>
      <c r="C27" s="90" t="s">
        <v>0</v>
      </c>
      <c r="D27" s="90" t="s">
        <v>281</v>
      </c>
      <c r="E27" s="98" t="s">
        <v>202</v>
      </c>
      <c r="F27" s="90"/>
      <c r="G27" s="124">
        <f>G28</f>
        <v>261813</v>
      </c>
    </row>
    <row r="28" spans="1:7" ht="15.75">
      <c r="A28" s="101" t="s">
        <v>221</v>
      </c>
      <c r="B28" s="90" t="s">
        <v>42</v>
      </c>
      <c r="C28" s="90" t="s">
        <v>0</v>
      </c>
      <c r="D28" s="90" t="s">
        <v>281</v>
      </c>
      <c r="E28" s="98" t="s">
        <v>222</v>
      </c>
      <c r="F28" s="90"/>
      <c r="G28" s="124">
        <f>G29</f>
        <v>261813</v>
      </c>
    </row>
    <row r="29" spans="1:7" ht="63">
      <c r="A29" s="99" t="s">
        <v>163</v>
      </c>
      <c r="B29" s="93" t="s">
        <v>42</v>
      </c>
      <c r="C29" s="93" t="s">
        <v>0</v>
      </c>
      <c r="D29" s="93" t="s">
        <v>283</v>
      </c>
      <c r="E29" s="84" t="s">
        <v>223</v>
      </c>
      <c r="F29" s="93"/>
      <c r="G29" s="125">
        <f>G30</f>
        <v>261813</v>
      </c>
    </row>
    <row r="30" spans="1:7" ht="15.75">
      <c r="A30" s="85" t="s">
        <v>162</v>
      </c>
      <c r="B30" s="95" t="s">
        <v>42</v>
      </c>
      <c r="C30" s="95" t="s">
        <v>0</v>
      </c>
      <c r="D30" s="95" t="s">
        <v>280</v>
      </c>
      <c r="E30" s="87" t="s">
        <v>223</v>
      </c>
      <c r="F30" s="87" t="s">
        <v>143</v>
      </c>
      <c r="G30" s="122">
        <v>261813</v>
      </c>
    </row>
    <row r="31" spans="1:7" ht="15.75">
      <c r="A31" s="81" t="s">
        <v>212</v>
      </c>
      <c r="B31" s="78" t="s">
        <v>42</v>
      </c>
      <c r="C31" s="78" t="s">
        <v>0</v>
      </c>
      <c r="D31" s="78" t="s">
        <v>8</v>
      </c>
      <c r="E31" s="78" t="s">
        <v>164</v>
      </c>
      <c r="F31" s="78" t="s">
        <v>164</v>
      </c>
      <c r="G31" s="123">
        <v>150000</v>
      </c>
    </row>
    <row r="32" spans="1:7" ht="15.75">
      <c r="A32" s="89" t="s">
        <v>201</v>
      </c>
      <c r="B32" s="90" t="s">
        <v>42</v>
      </c>
      <c r="C32" s="90" t="s">
        <v>0</v>
      </c>
      <c r="D32" s="90" t="s">
        <v>8</v>
      </c>
      <c r="E32" s="90" t="s">
        <v>202</v>
      </c>
      <c r="F32" s="90" t="s">
        <v>164</v>
      </c>
      <c r="G32" s="124">
        <v>150000</v>
      </c>
    </row>
    <row r="33" spans="1:7" ht="15.75">
      <c r="A33" s="89" t="s">
        <v>213</v>
      </c>
      <c r="B33" s="90" t="s">
        <v>42</v>
      </c>
      <c r="C33" s="90" t="s">
        <v>0</v>
      </c>
      <c r="D33" s="90" t="s">
        <v>8</v>
      </c>
      <c r="E33" s="90" t="s">
        <v>214</v>
      </c>
      <c r="F33" s="90" t="s">
        <v>164</v>
      </c>
      <c r="G33" s="124">
        <v>150000</v>
      </c>
    </row>
    <row r="34" spans="1:7" ht="15.75">
      <c r="A34" s="92" t="s">
        <v>215</v>
      </c>
      <c r="B34" s="93" t="s">
        <v>42</v>
      </c>
      <c r="C34" s="93" t="s">
        <v>0</v>
      </c>
      <c r="D34" s="93" t="s">
        <v>8</v>
      </c>
      <c r="E34" s="93" t="s">
        <v>216</v>
      </c>
      <c r="F34" s="93" t="s">
        <v>164</v>
      </c>
      <c r="G34" s="125">
        <v>150000</v>
      </c>
    </row>
    <row r="35" spans="1:7" ht="31.5">
      <c r="A35" s="85" t="s">
        <v>180</v>
      </c>
      <c r="B35" s="95" t="s">
        <v>42</v>
      </c>
      <c r="C35" s="87" t="s">
        <v>0</v>
      </c>
      <c r="D35" s="87" t="s">
        <v>8</v>
      </c>
      <c r="E35" s="87" t="s">
        <v>216</v>
      </c>
      <c r="F35" s="87" t="s">
        <v>4</v>
      </c>
      <c r="G35" s="122">
        <v>150000</v>
      </c>
    </row>
    <row r="36" spans="1:7" ht="15.75">
      <c r="A36" s="81" t="s">
        <v>217</v>
      </c>
      <c r="B36" s="78" t="s">
        <v>42</v>
      </c>
      <c r="C36" s="78" t="s">
        <v>0</v>
      </c>
      <c r="D36" s="78" t="s">
        <v>9</v>
      </c>
      <c r="E36" s="78" t="s">
        <v>164</v>
      </c>
      <c r="F36" s="78" t="s">
        <v>164</v>
      </c>
      <c r="G36" s="123">
        <f>G37</f>
        <v>743859.61</v>
      </c>
    </row>
    <row r="37" spans="1:7" ht="15.75">
      <c r="A37" s="89" t="s">
        <v>201</v>
      </c>
      <c r="B37" s="90" t="s">
        <v>42</v>
      </c>
      <c r="C37" s="90" t="s">
        <v>0</v>
      </c>
      <c r="D37" s="90" t="s">
        <v>9</v>
      </c>
      <c r="E37" s="90" t="s">
        <v>202</v>
      </c>
      <c r="F37" s="90" t="s">
        <v>164</v>
      </c>
      <c r="G37" s="124">
        <f>G38</f>
        <v>743859.61</v>
      </c>
    </row>
    <row r="38" spans="1:7" ht="15.75">
      <c r="A38" s="89" t="s">
        <v>135</v>
      </c>
      <c r="B38" s="90" t="s">
        <v>42</v>
      </c>
      <c r="C38" s="90" t="s">
        <v>0</v>
      </c>
      <c r="D38" s="90" t="s">
        <v>9</v>
      </c>
      <c r="E38" s="90" t="s">
        <v>218</v>
      </c>
      <c r="F38" s="90" t="s">
        <v>164</v>
      </c>
      <c r="G38" s="124">
        <f>G39</f>
        <v>743859.61</v>
      </c>
    </row>
    <row r="39" spans="1:7" ht="15.75">
      <c r="A39" s="92" t="s">
        <v>32</v>
      </c>
      <c r="B39" s="93" t="s">
        <v>42</v>
      </c>
      <c r="C39" s="93" t="s">
        <v>0</v>
      </c>
      <c r="D39" s="93" t="s">
        <v>9</v>
      </c>
      <c r="E39" s="93" t="s">
        <v>219</v>
      </c>
      <c r="F39" s="93" t="s">
        <v>164</v>
      </c>
      <c r="G39" s="125">
        <f>G40</f>
        <v>743859.61</v>
      </c>
    </row>
    <row r="40" spans="1:7" ht="15.75">
      <c r="A40" s="94" t="s">
        <v>220</v>
      </c>
      <c r="B40" s="95" t="s">
        <v>42</v>
      </c>
      <c r="C40" s="95" t="s">
        <v>0</v>
      </c>
      <c r="D40" s="95" t="s">
        <v>9</v>
      </c>
      <c r="E40" s="95" t="s">
        <v>219</v>
      </c>
      <c r="F40" s="95" t="s">
        <v>10</v>
      </c>
      <c r="G40" s="126">
        <v>743859.61</v>
      </c>
    </row>
    <row r="41" spans="1:7" ht="15.75">
      <c r="A41" s="81" t="s">
        <v>134</v>
      </c>
      <c r="B41" s="78" t="s">
        <v>42</v>
      </c>
      <c r="C41" s="78" t="s">
        <v>0</v>
      </c>
      <c r="D41" s="78" t="s">
        <v>11</v>
      </c>
      <c r="E41" s="78" t="s">
        <v>164</v>
      </c>
      <c r="F41" s="78" t="s">
        <v>164</v>
      </c>
      <c r="G41" s="123">
        <f>G42</f>
        <v>886085.57</v>
      </c>
    </row>
    <row r="42" spans="1:7" ht="15.75">
      <c r="A42" s="89" t="s">
        <v>201</v>
      </c>
      <c r="B42" s="90" t="s">
        <v>42</v>
      </c>
      <c r="C42" s="90" t="s">
        <v>0</v>
      </c>
      <c r="D42" s="90" t="s">
        <v>11</v>
      </c>
      <c r="E42" s="90" t="s">
        <v>202</v>
      </c>
      <c r="F42" s="90" t="s">
        <v>164</v>
      </c>
      <c r="G42" s="124">
        <f>G43</f>
        <v>886085.57</v>
      </c>
    </row>
    <row r="43" spans="1:7" ht="15.75">
      <c r="A43" s="89" t="s">
        <v>224</v>
      </c>
      <c r="B43" s="90" t="s">
        <v>42</v>
      </c>
      <c r="C43" s="90" t="s">
        <v>0</v>
      </c>
      <c r="D43" s="90" t="s">
        <v>11</v>
      </c>
      <c r="E43" s="90" t="s">
        <v>225</v>
      </c>
      <c r="F43" s="90" t="s">
        <v>164</v>
      </c>
      <c r="G43" s="124">
        <f>G44</f>
        <v>886085.57</v>
      </c>
    </row>
    <row r="44" spans="1:7" ht="15.75">
      <c r="A44" s="92" t="s">
        <v>226</v>
      </c>
      <c r="B44" s="93" t="s">
        <v>42</v>
      </c>
      <c r="C44" s="93" t="s">
        <v>0</v>
      </c>
      <c r="D44" s="93" t="s">
        <v>11</v>
      </c>
      <c r="E44" s="93" t="s">
        <v>227</v>
      </c>
      <c r="F44" s="93" t="s">
        <v>164</v>
      </c>
      <c r="G44" s="125">
        <f>G45+G46</f>
        <v>886085.57</v>
      </c>
    </row>
    <row r="45" spans="1:7" ht="31.5">
      <c r="A45" s="128" t="s">
        <v>20</v>
      </c>
      <c r="B45" s="121" t="s">
        <v>42</v>
      </c>
      <c r="C45" s="129" t="s">
        <v>0</v>
      </c>
      <c r="D45" s="129" t="s">
        <v>11</v>
      </c>
      <c r="E45" s="129" t="s">
        <v>227</v>
      </c>
      <c r="F45" s="129">
        <v>242</v>
      </c>
      <c r="G45" s="122">
        <v>3652.3</v>
      </c>
    </row>
    <row r="46" spans="1:7" ht="31.5">
      <c r="A46" s="85" t="s">
        <v>180</v>
      </c>
      <c r="B46" s="95" t="s">
        <v>42</v>
      </c>
      <c r="C46" s="87" t="s">
        <v>0</v>
      </c>
      <c r="D46" s="87" t="s">
        <v>11</v>
      </c>
      <c r="E46" s="87" t="s">
        <v>227</v>
      </c>
      <c r="F46" s="87" t="s">
        <v>4</v>
      </c>
      <c r="G46" s="122">
        <v>882433.27</v>
      </c>
    </row>
    <row r="47" spans="1:7" ht="15.75">
      <c r="A47" s="81" t="s">
        <v>244</v>
      </c>
      <c r="B47" s="78" t="s">
        <v>42</v>
      </c>
      <c r="C47" s="78" t="s">
        <v>1</v>
      </c>
      <c r="D47" s="78" t="s">
        <v>164</v>
      </c>
      <c r="E47" s="78" t="s">
        <v>164</v>
      </c>
      <c r="F47" s="78" t="s">
        <v>164</v>
      </c>
      <c r="G47" s="123">
        <f>G48</f>
        <v>402000</v>
      </c>
    </row>
    <row r="48" spans="1:7" ht="15.75">
      <c r="A48" s="96" t="s">
        <v>245</v>
      </c>
      <c r="B48" s="90" t="s">
        <v>42</v>
      </c>
      <c r="C48" s="90" t="s">
        <v>1</v>
      </c>
      <c r="D48" s="90" t="s">
        <v>3</v>
      </c>
      <c r="E48" s="90" t="s">
        <v>164</v>
      </c>
      <c r="F48" s="90" t="s">
        <v>164</v>
      </c>
      <c r="G48" s="124">
        <f>G49</f>
        <v>402000</v>
      </c>
    </row>
    <row r="49" spans="1:7" ht="63">
      <c r="A49" s="92" t="s">
        <v>246</v>
      </c>
      <c r="B49" s="93" t="s">
        <v>42</v>
      </c>
      <c r="C49" s="93" t="s">
        <v>1</v>
      </c>
      <c r="D49" s="93" t="s">
        <v>3</v>
      </c>
      <c r="E49" s="93" t="s">
        <v>247</v>
      </c>
      <c r="F49" s="93" t="s">
        <v>164</v>
      </c>
      <c r="G49" s="125">
        <f>G50+G51+G52+G53</f>
        <v>402000</v>
      </c>
    </row>
    <row r="50" spans="1:7" ht="31.5">
      <c r="A50" s="85" t="s">
        <v>207</v>
      </c>
      <c r="B50" s="95" t="s">
        <v>42</v>
      </c>
      <c r="C50" s="87" t="s">
        <v>1</v>
      </c>
      <c r="D50" s="87" t="s">
        <v>3</v>
      </c>
      <c r="E50" s="87" t="s">
        <v>247</v>
      </c>
      <c r="F50" s="87" t="s">
        <v>2</v>
      </c>
      <c r="G50" s="122">
        <v>380744.08</v>
      </c>
    </row>
    <row r="51" spans="1:7" ht="31.5">
      <c r="A51" s="85" t="s">
        <v>192</v>
      </c>
      <c r="B51" s="95" t="s">
        <v>42</v>
      </c>
      <c r="C51" s="87" t="s">
        <v>1</v>
      </c>
      <c r="D51" s="87" t="s">
        <v>3</v>
      </c>
      <c r="E51" s="87" t="s">
        <v>247</v>
      </c>
      <c r="F51" s="87" t="s">
        <v>6</v>
      </c>
      <c r="G51" s="122">
        <v>6400</v>
      </c>
    </row>
    <row r="52" spans="1:7" ht="31.5">
      <c r="A52" s="85" t="s">
        <v>20</v>
      </c>
      <c r="B52" s="95" t="s">
        <v>42</v>
      </c>
      <c r="C52" s="87" t="s">
        <v>1</v>
      </c>
      <c r="D52" s="87" t="s">
        <v>3</v>
      </c>
      <c r="E52" s="87" t="s">
        <v>247</v>
      </c>
      <c r="F52" s="87" t="s">
        <v>12</v>
      </c>
      <c r="G52" s="122">
        <f>1500+9019.92</f>
        <v>10519.92</v>
      </c>
    </row>
    <row r="53" spans="1:7" ht="31.5">
      <c r="A53" s="85" t="s">
        <v>180</v>
      </c>
      <c r="B53" s="95" t="s">
        <v>42</v>
      </c>
      <c r="C53" s="87" t="s">
        <v>1</v>
      </c>
      <c r="D53" s="87" t="s">
        <v>3</v>
      </c>
      <c r="E53" s="87" t="s">
        <v>247</v>
      </c>
      <c r="F53" s="87" t="s">
        <v>4</v>
      </c>
      <c r="G53" s="122">
        <v>4336</v>
      </c>
    </row>
    <row r="54" spans="1:7" ht="31.5">
      <c r="A54" s="81" t="s">
        <v>228</v>
      </c>
      <c r="B54" s="78" t="s">
        <v>42</v>
      </c>
      <c r="C54" s="78" t="s">
        <v>3</v>
      </c>
      <c r="D54" s="78" t="s">
        <v>164</v>
      </c>
      <c r="E54" s="78" t="s">
        <v>164</v>
      </c>
      <c r="F54" s="78" t="s">
        <v>164</v>
      </c>
      <c r="G54" s="123">
        <f>G55+G60+G65</f>
        <v>947000</v>
      </c>
    </row>
    <row r="55" spans="1:7" ht="15.75">
      <c r="A55" s="81" t="s">
        <v>248</v>
      </c>
      <c r="B55" s="78" t="s">
        <v>42</v>
      </c>
      <c r="C55" s="78" t="s">
        <v>3</v>
      </c>
      <c r="D55" s="78" t="s">
        <v>5</v>
      </c>
      <c r="E55" s="78" t="s">
        <v>164</v>
      </c>
      <c r="F55" s="78" t="s">
        <v>164</v>
      </c>
      <c r="G55" s="123">
        <v>47000</v>
      </c>
    </row>
    <row r="56" spans="1:7" ht="15.75">
      <c r="A56" s="89" t="s">
        <v>201</v>
      </c>
      <c r="B56" s="90" t="s">
        <v>42</v>
      </c>
      <c r="C56" s="90" t="s">
        <v>3</v>
      </c>
      <c r="D56" s="90" t="s">
        <v>5</v>
      </c>
      <c r="E56" s="90" t="s">
        <v>202</v>
      </c>
      <c r="F56" s="90" t="s">
        <v>164</v>
      </c>
      <c r="G56" s="124">
        <v>47000</v>
      </c>
    </row>
    <row r="57" spans="1:7" ht="16.5" customHeight="1">
      <c r="A57" s="89" t="s">
        <v>249</v>
      </c>
      <c r="B57" s="90" t="s">
        <v>42</v>
      </c>
      <c r="C57" s="90" t="s">
        <v>3</v>
      </c>
      <c r="D57" s="90" t="s">
        <v>5</v>
      </c>
      <c r="E57" s="90" t="s">
        <v>250</v>
      </c>
      <c r="F57" s="90" t="s">
        <v>164</v>
      </c>
      <c r="G57" s="124">
        <v>47000</v>
      </c>
    </row>
    <row r="58" spans="1:7" ht="33.75" customHeight="1">
      <c r="A58" s="92" t="s">
        <v>37</v>
      </c>
      <c r="B58" s="93" t="s">
        <v>42</v>
      </c>
      <c r="C58" s="93" t="s">
        <v>3</v>
      </c>
      <c r="D58" s="93" t="s">
        <v>5</v>
      </c>
      <c r="E58" s="93" t="s">
        <v>251</v>
      </c>
      <c r="F58" s="93" t="s">
        <v>164</v>
      </c>
      <c r="G58" s="125">
        <v>47000</v>
      </c>
    </row>
    <row r="59" spans="1:7" ht="31.5">
      <c r="A59" s="85" t="s">
        <v>207</v>
      </c>
      <c r="B59" s="95" t="s">
        <v>42</v>
      </c>
      <c r="C59" s="95" t="s">
        <v>3</v>
      </c>
      <c r="D59" s="87" t="s">
        <v>5</v>
      </c>
      <c r="E59" s="87" t="s">
        <v>251</v>
      </c>
      <c r="F59" s="87" t="s">
        <v>2</v>
      </c>
      <c r="G59" s="122">
        <v>47000</v>
      </c>
    </row>
    <row r="60" spans="1:7" ht="31.5">
      <c r="A60" s="81" t="s">
        <v>229</v>
      </c>
      <c r="B60" s="78" t="s">
        <v>42</v>
      </c>
      <c r="C60" s="78" t="s">
        <v>3</v>
      </c>
      <c r="D60" s="78" t="s">
        <v>13</v>
      </c>
      <c r="E60" s="78" t="s">
        <v>164</v>
      </c>
      <c r="F60" s="78" t="s">
        <v>164</v>
      </c>
      <c r="G60" s="123">
        <v>600000</v>
      </c>
    </row>
    <row r="61" spans="1:7" ht="15.75">
      <c r="A61" s="89" t="s">
        <v>201</v>
      </c>
      <c r="B61" s="90" t="s">
        <v>42</v>
      </c>
      <c r="C61" s="90" t="s">
        <v>3</v>
      </c>
      <c r="D61" s="90" t="s">
        <v>13</v>
      </c>
      <c r="E61" s="90" t="s">
        <v>202</v>
      </c>
      <c r="F61" s="90" t="s">
        <v>164</v>
      </c>
      <c r="G61" s="124">
        <v>600000</v>
      </c>
    </row>
    <row r="62" spans="1:7" ht="15.75">
      <c r="A62" s="89" t="s">
        <v>224</v>
      </c>
      <c r="B62" s="90" t="s">
        <v>42</v>
      </c>
      <c r="C62" s="90" t="s">
        <v>3</v>
      </c>
      <c r="D62" s="90" t="s">
        <v>13</v>
      </c>
      <c r="E62" s="90" t="s">
        <v>225</v>
      </c>
      <c r="F62" s="90" t="s">
        <v>164</v>
      </c>
      <c r="G62" s="124">
        <v>600000</v>
      </c>
    </row>
    <row r="63" spans="1:7" ht="15.75">
      <c r="A63" s="92" t="s">
        <v>230</v>
      </c>
      <c r="B63" s="93" t="s">
        <v>42</v>
      </c>
      <c r="C63" s="93" t="s">
        <v>3</v>
      </c>
      <c r="D63" s="93" t="s">
        <v>13</v>
      </c>
      <c r="E63" s="93" t="s">
        <v>231</v>
      </c>
      <c r="F63" s="93" t="s">
        <v>164</v>
      </c>
      <c r="G63" s="125">
        <v>600000</v>
      </c>
    </row>
    <row r="64" spans="1:7" ht="31.5">
      <c r="A64" s="85" t="s">
        <v>180</v>
      </c>
      <c r="B64" s="95" t="s">
        <v>42</v>
      </c>
      <c r="C64" s="87" t="s">
        <v>3</v>
      </c>
      <c r="D64" s="87" t="s">
        <v>13</v>
      </c>
      <c r="E64" s="87" t="s">
        <v>231</v>
      </c>
      <c r="F64" s="87" t="s">
        <v>4</v>
      </c>
      <c r="G64" s="122">
        <v>600000</v>
      </c>
    </row>
    <row r="65" spans="1:7" ht="15.75">
      <c r="A65" s="81" t="s">
        <v>147</v>
      </c>
      <c r="B65" s="78" t="s">
        <v>42</v>
      </c>
      <c r="C65" s="78" t="s">
        <v>3</v>
      </c>
      <c r="D65" s="78" t="s">
        <v>17</v>
      </c>
      <c r="E65" s="78" t="s">
        <v>164</v>
      </c>
      <c r="F65" s="78" t="s">
        <v>164</v>
      </c>
      <c r="G65" s="123">
        <v>300000</v>
      </c>
    </row>
    <row r="66" spans="1:7" ht="15.75">
      <c r="A66" s="89" t="s">
        <v>201</v>
      </c>
      <c r="B66" s="90" t="s">
        <v>42</v>
      </c>
      <c r="C66" s="90" t="s">
        <v>3</v>
      </c>
      <c r="D66" s="90" t="s">
        <v>17</v>
      </c>
      <c r="E66" s="90" t="s">
        <v>202</v>
      </c>
      <c r="F66" s="90" t="s">
        <v>164</v>
      </c>
      <c r="G66" s="124">
        <v>300000</v>
      </c>
    </row>
    <row r="67" spans="1:7" ht="15.75">
      <c r="A67" s="89" t="s">
        <v>224</v>
      </c>
      <c r="B67" s="90" t="s">
        <v>42</v>
      </c>
      <c r="C67" s="90" t="s">
        <v>3</v>
      </c>
      <c r="D67" s="90" t="s">
        <v>17</v>
      </c>
      <c r="E67" s="90" t="s">
        <v>225</v>
      </c>
      <c r="F67" s="90" t="s">
        <v>164</v>
      </c>
      <c r="G67" s="124">
        <v>300000</v>
      </c>
    </row>
    <row r="68" spans="1:7" ht="15.75">
      <c r="A68" s="92" t="s">
        <v>187</v>
      </c>
      <c r="B68" s="93" t="s">
        <v>42</v>
      </c>
      <c r="C68" s="93" t="s">
        <v>3</v>
      </c>
      <c r="D68" s="93" t="s">
        <v>17</v>
      </c>
      <c r="E68" s="93" t="s">
        <v>232</v>
      </c>
      <c r="F68" s="93" t="s">
        <v>164</v>
      </c>
      <c r="G68" s="125">
        <v>300000</v>
      </c>
    </row>
    <row r="69" spans="1:7" ht="31.5">
      <c r="A69" s="85" t="s">
        <v>180</v>
      </c>
      <c r="B69" s="95" t="s">
        <v>42</v>
      </c>
      <c r="C69" s="87" t="s">
        <v>3</v>
      </c>
      <c r="D69" s="87" t="s">
        <v>17</v>
      </c>
      <c r="E69" s="87" t="s">
        <v>232</v>
      </c>
      <c r="F69" s="87" t="s">
        <v>4</v>
      </c>
      <c r="G69" s="122">
        <v>300000</v>
      </c>
    </row>
    <row r="70" spans="1:7" ht="15.75">
      <c r="A70" s="81" t="s">
        <v>256</v>
      </c>
      <c r="B70" s="78" t="s">
        <v>42</v>
      </c>
      <c r="C70" s="78" t="s">
        <v>5</v>
      </c>
      <c r="D70" s="78" t="s">
        <v>164</v>
      </c>
      <c r="E70" s="78" t="s">
        <v>164</v>
      </c>
      <c r="F70" s="78" t="s">
        <v>164</v>
      </c>
      <c r="G70" s="123">
        <f>G71</f>
        <v>448000</v>
      </c>
    </row>
    <row r="71" spans="1:7" ht="15.75">
      <c r="A71" s="81" t="s">
        <v>262</v>
      </c>
      <c r="B71" s="78" t="s">
        <v>42</v>
      </c>
      <c r="C71" s="78" t="s">
        <v>5</v>
      </c>
      <c r="D71" s="78" t="s">
        <v>14</v>
      </c>
      <c r="E71" s="78" t="s">
        <v>164</v>
      </c>
      <c r="F71" s="78" t="s">
        <v>164</v>
      </c>
      <c r="G71" s="123">
        <v>448000</v>
      </c>
    </row>
    <row r="72" spans="1:7" ht="15.75">
      <c r="A72" s="89" t="s">
        <v>201</v>
      </c>
      <c r="B72" s="90" t="s">
        <v>42</v>
      </c>
      <c r="C72" s="90" t="s">
        <v>5</v>
      </c>
      <c r="D72" s="90" t="s">
        <v>14</v>
      </c>
      <c r="E72" s="90" t="s">
        <v>202</v>
      </c>
      <c r="F72" s="90" t="s">
        <v>164</v>
      </c>
      <c r="G72" s="124">
        <v>448000</v>
      </c>
    </row>
    <row r="73" spans="1:7" ht="15.75">
      <c r="A73" s="89" t="s">
        <v>221</v>
      </c>
      <c r="B73" s="90" t="s">
        <v>42</v>
      </c>
      <c r="C73" s="90" t="s">
        <v>5</v>
      </c>
      <c r="D73" s="90" t="s">
        <v>14</v>
      </c>
      <c r="E73" s="90" t="s">
        <v>222</v>
      </c>
      <c r="F73" s="90" t="s">
        <v>164</v>
      </c>
      <c r="G73" s="124">
        <v>448000</v>
      </c>
    </row>
    <row r="74" spans="1:7" ht="63">
      <c r="A74" s="92" t="s">
        <v>163</v>
      </c>
      <c r="B74" s="93" t="s">
        <v>42</v>
      </c>
      <c r="C74" s="93" t="s">
        <v>5</v>
      </c>
      <c r="D74" s="93" t="s">
        <v>14</v>
      </c>
      <c r="E74" s="93" t="s">
        <v>223</v>
      </c>
      <c r="F74" s="93" t="s">
        <v>164</v>
      </c>
      <c r="G74" s="125">
        <v>448000</v>
      </c>
    </row>
    <row r="75" spans="1:7" ht="15.75">
      <c r="A75" s="85" t="s">
        <v>162</v>
      </c>
      <c r="B75" s="95" t="s">
        <v>42</v>
      </c>
      <c r="C75" s="87" t="s">
        <v>5</v>
      </c>
      <c r="D75" s="87" t="s">
        <v>14</v>
      </c>
      <c r="E75" s="87" t="s">
        <v>223</v>
      </c>
      <c r="F75" s="87" t="s">
        <v>143</v>
      </c>
      <c r="G75" s="122">
        <v>448000</v>
      </c>
    </row>
    <row r="76" spans="1:7" ht="15.75">
      <c r="A76" s="81" t="s">
        <v>233</v>
      </c>
      <c r="B76" s="78" t="s">
        <v>42</v>
      </c>
      <c r="C76" s="78" t="s">
        <v>7</v>
      </c>
      <c r="D76" s="78" t="s">
        <v>164</v>
      </c>
      <c r="E76" s="78" t="s">
        <v>164</v>
      </c>
      <c r="F76" s="78" t="s">
        <v>164</v>
      </c>
      <c r="G76" s="123">
        <f>G77+G83</f>
        <v>6729885.9500000002</v>
      </c>
    </row>
    <row r="77" spans="1:7" ht="15.75">
      <c r="A77" s="81" t="s">
        <v>133</v>
      </c>
      <c r="B77" s="78" t="s">
        <v>42</v>
      </c>
      <c r="C77" s="78" t="s">
        <v>7</v>
      </c>
      <c r="D77" s="78" t="s">
        <v>0</v>
      </c>
      <c r="E77" s="78" t="s">
        <v>164</v>
      </c>
      <c r="F77" s="78" t="s">
        <v>164</v>
      </c>
      <c r="G77" s="123">
        <f>G78</f>
        <v>1415164.98</v>
      </c>
    </row>
    <row r="78" spans="1:7" ht="15.75">
      <c r="A78" s="89" t="s">
        <v>201</v>
      </c>
      <c r="B78" s="90" t="s">
        <v>42</v>
      </c>
      <c r="C78" s="90" t="s">
        <v>7</v>
      </c>
      <c r="D78" s="90" t="s">
        <v>0</v>
      </c>
      <c r="E78" s="90" t="s">
        <v>202</v>
      </c>
      <c r="F78" s="90" t="s">
        <v>164</v>
      </c>
      <c r="G78" s="124">
        <f>G79</f>
        <v>1415164.98</v>
      </c>
    </row>
    <row r="79" spans="1:7" ht="15.75">
      <c r="A79" s="89" t="s">
        <v>224</v>
      </c>
      <c r="B79" s="90" t="s">
        <v>42</v>
      </c>
      <c r="C79" s="90" t="s">
        <v>7</v>
      </c>
      <c r="D79" s="90" t="s">
        <v>0</v>
      </c>
      <c r="E79" s="90" t="s">
        <v>225</v>
      </c>
      <c r="F79" s="90" t="s">
        <v>164</v>
      </c>
      <c r="G79" s="124">
        <f>G80</f>
        <v>1415164.98</v>
      </c>
    </row>
    <row r="80" spans="1:7" ht="15.75">
      <c r="A80" s="92" t="s">
        <v>234</v>
      </c>
      <c r="B80" s="93" t="s">
        <v>42</v>
      </c>
      <c r="C80" s="93" t="s">
        <v>7</v>
      </c>
      <c r="D80" s="93" t="s">
        <v>0</v>
      </c>
      <c r="E80" s="93" t="s">
        <v>235</v>
      </c>
      <c r="F80" s="93" t="s">
        <v>164</v>
      </c>
      <c r="G80" s="125">
        <f>G81+G82</f>
        <v>1415164.98</v>
      </c>
    </row>
    <row r="81" spans="1:7" ht="31.5">
      <c r="A81" s="94" t="s">
        <v>182</v>
      </c>
      <c r="B81" s="95" t="s">
        <v>42</v>
      </c>
      <c r="C81" s="95" t="s">
        <v>7</v>
      </c>
      <c r="D81" s="95" t="s">
        <v>0</v>
      </c>
      <c r="E81" s="95" t="s">
        <v>235</v>
      </c>
      <c r="F81" s="95" t="s">
        <v>23</v>
      </c>
      <c r="G81" s="126">
        <f>1000000+276050.18</f>
        <v>1276050.18</v>
      </c>
    </row>
    <row r="82" spans="1:7" ht="15.75">
      <c r="A82" s="85" t="s">
        <v>36</v>
      </c>
      <c r="B82" s="95" t="s">
        <v>42</v>
      </c>
      <c r="C82" s="87" t="s">
        <v>7</v>
      </c>
      <c r="D82" s="87" t="s">
        <v>0</v>
      </c>
      <c r="E82" s="87" t="s">
        <v>235</v>
      </c>
      <c r="F82" s="87" t="s">
        <v>18</v>
      </c>
      <c r="G82" s="122">
        <v>139114.79999999999</v>
      </c>
    </row>
    <row r="83" spans="1:7" ht="15.75">
      <c r="A83" s="81" t="s">
        <v>40</v>
      </c>
      <c r="B83" s="78" t="s">
        <v>42</v>
      </c>
      <c r="C83" s="78" t="s">
        <v>7</v>
      </c>
      <c r="D83" s="78" t="s">
        <v>3</v>
      </c>
      <c r="E83" s="78" t="s">
        <v>164</v>
      </c>
      <c r="F83" s="78" t="s">
        <v>164</v>
      </c>
      <c r="G83" s="123">
        <f>G84+G86</f>
        <v>5314720.97</v>
      </c>
    </row>
    <row r="84" spans="1:7" ht="47.25">
      <c r="A84" s="92" t="s">
        <v>300</v>
      </c>
      <c r="B84" s="93" t="s">
        <v>42</v>
      </c>
      <c r="C84" s="93" t="s">
        <v>7</v>
      </c>
      <c r="D84" s="93" t="s">
        <v>3</v>
      </c>
      <c r="E84" s="93" t="s">
        <v>263</v>
      </c>
      <c r="F84" s="93" t="s">
        <v>164</v>
      </c>
      <c r="G84" s="125">
        <v>2000000</v>
      </c>
    </row>
    <row r="85" spans="1:7" ht="31.5">
      <c r="A85" s="94" t="s">
        <v>180</v>
      </c>
      <c r="B85" s="95" t="s">
        <v>42</v>
      </c>
      <c r="C85" s="95" t="s">
        <v>7</v>
      </c>
      <c r="D85" s="95" t="s">
        <v>3</v>
      </c>
      <c r="E85" s="95" t="s">
        <v>263</v>
      </c>
      <c r="F85" s="95" t="s">
        <v>4</v>
      </c>
      <c r="G85" s="126">
        <v>2000000</v>
      </c>
    </row>
    <row r="86" spans="1:7" ht="15.75">
      <c r="A86" s="116" t="s">
        <v>201</v>
      </c>
      <c r="B86" s="117" t="s">
        <v>42</v>
      </c>
      <c r="C86" s="117" t="s">
        <v>7</v>
      </c>
      <c r="D86" s="117" t="s">
        <v>3</v>
      </c>
      <c r="E86" s="117" t="s">
        <v>202</v>
      </c>
      <c r="F86" s="117" t="s">
        <v>164</v>
      </c>
      <c r="G86" s="124">
        <f>G87+G90</f>
        <v>3314720.97</v>
      </c>
    </row>
    <row r="87" spans="1:7" ht="15.75">
      <c r="A87" s="116" t="s">
        <v>224</v>
      </c>
      <c r="B87" s="117" t="s">
        <v>42</v>
      </c>
      <c r="C87" s="117" t="s">
        <v>7</v>
      </c>
      <c r="D87" s="117" t="s">
        <v>3</v>
      </c>
      <c r="E87" s="117">
        <v>9960000</v>
      </c>
      <c r="F87" s="117" t="s">
        <v>164</v>
      </c>
      <c r="G87" s="124">
        <f>G88</f>
        <v>3000</v>
      </c>
    </row>
    <row r="88" spans="1:7" ht="47.25">
      <c r="A88" s="118" t="s">
        <v>313</v>
      </c>
      <c r="B88" s="119" t="s">
        <v>42</v>
      </c>
      <c r="C88" s="119" t="s">
        <v>7</v>
      </c>
      <c r="D88" s="119" t="s">
        <v>3</v>
      </c>
      <c r="E88" s="119">
        <v>9966408</v>
      </c>
      <c r="F88" s="119" t="s">
        <v>164</v>
      </c>
      <c r="G88" s="125">
        <f>G89</f>
        <v>3000</v>
      </c>
    </row>
    <row r="89" spans="1:7" ht="31.5">
      <c r="A89" s="120" t="s">
        <v>180</v>
      </c>
      <c r="B89" s="121" t="s">
        <v>42</v>
      </c>
      <c r="C89" s="121" t="s">
        <v>7</v>
      </c>
      <c r="D89" s="121" t="s">
        <v>3</v>
      </c>
      <c r="E89" s="121">
        <v>9966408</v>
      </c>
      <c r="F89" s="121" t="s">
        <v>4</v>
      </c>
      <c r="G89" s="126">
        <v>3000</v>
      </c>
    </row>
    <row r="90" spans="1:7" ht="15.75">
      <c r="A90" s="89" t="s">
        <v>224</v>
      </c>
      <c r="B90" s="90" t="s">
        <v>42</v>
      </c>
      <c r="C90" s="90" t="s">
        <v>7</v>
      </c>
      <c r="D90" s="90" t="s">
        <v>3</v>
      </c>
      <c r="E90" s="90" t="s">
        <v>225</v>
      </c>
      <c r="F90" s="90" t="s">
        <v>164</v>
      </c>
      <c r="G90" s="124">
        <f>G91+G93</f>
        <v>3311720.97</v>
      </c>
    </row>
    <row r="91" spans="1:7" ht="15.75">
      <c r="A91" s="92" t="s">
        <v>41</v>
      </c>
      <c r="B91" s="93" t="s">
        <v>42</v>
      </c>
      <c r="C91" s="93" t="s">
        <v>7</v>
      </c>
      <c r="D91" s="93" t="s">
        <v>3</v>
      </c>
      <c r="E91" s="93" t="s">
        <v>236</v>
      </c>
      <c r="F91" s="93" t="s">
        <v>164</v>
      </c>
      <c r="G91" s="125">
        <f>G92</f>
        <v>770500.14</v>
      </c>
    </row>
    <row r="92" spans="1:7" ht="31.5">
      <c r="A92" s="94" t="s">
        <v>180</v>
      </c>
      <c r="B92" s="95" t="s">
        <v>42</v>
      </c>
      <c r="C92" s="95" t="s">
        <v>7</v>
      </c>
      <c r="D92" s="95" t="s">
        <v>3</v>
      </c>
      <c r="E92" s="95" t="s">
        <v>236</v>
      </c>
      <c r="F92" s="95" t="s">
        <v>4</v>
      </c>
      <c r="G92" s="126">
        <f>1469618.39-699118.25</f>
        <v>770500.14</v>
      </c>
    </row>
    <row r="93" spans="1:7" ht="31.5">
      <c r="A93" s="92" t="s">
        <v>237</v>
      </c>
      <c r="B93" s="93" t="s">
        <v>42</v>
      </c>
      <c r="C93" s="93" t="s">
        <v>7</v>
      </c>
      <c r="D93" s="93" t="s">
        <v>3</v>
      </c>
      <c r="E93" s="93" t="s">
        <v>238</v>
      </c>
      <c r="F93" s="93" t="s">
        <v>164</v>
      </c>
      <c r="G93" s="125">
        <f>G94</f>
        <v>2541220.83</v>
      </c>
    </row>
    <row r="94" spans="1:7" ht="31.5">
      <c r="A94" s="94" t="s">
        <v>180</v>
      </c>
      <c r="B94" s="95" t="s">
        <v>42</v>
      </c>
      <c r="C94" s="95" t="s">
        <v>7</v>
      </c>
      <c r="D94" s="95" t="s">
        <v>3</v>
      </c>
      <c r="E94" s="95" t="s">
        <v>238</v>
      </c>
      <c r="F94" s="95" t="s">
        <v>4</v>
      </c>
      <c r="G94" s="126">
        <v>2541220.83</v>
      </c>
    </row>
    <row r="95" spans="1:7" ht="15.75">
      <c r="A95" s="81" t="s">
        <v>264</v>
      </c>
      <c r="B95" s="131" t="s">
        <v>42</v>
      </c>
      <c r="C95" s="131" t="s">
        <v>16</v>
      </c>
      <c r="D95" s="131" t="s">
        <v>164</v>
      </c>
      <c r="E95" s="131" t="s">
        <v>164</v>
      </c>
      <c r="F95" s="131" t="s">
        <v>164</v>
      </c>
      <c r="G95" s="123">
        <f>G96+G101</f>
        <v>59883</v>
      </c>
    </row>
    <row r="96" spans="1:7" ht="15.75">
      <c r="A96" s="81" t="s">
        <v>265</v>
      </c>
      <c r="B96" s="131" t="s">
        <v>42</v>
      </c>
      <c r="C96" s="131" t="s">
        <v>16</v>
      </c>
      <c r="D96" s="131" t="s">
        <v>0</v>
      </c>
      <c r="E96" s="131" t="s">
        <v>164</v>
      </c>
      <c r="F96" s="131" t="s">
        <v>164</v>
      </c>
      <c r="G96" s="123">
        <f>G97</f>
        <v>2345</v>
      </c>
    </row>
    <row r="97" spans="1:7" ht="15.75">
      <c r="A97" s="116" t="s">
        <v>201</v>
      </c>
      <c r="B97" s="117" t="s">
        <v>42</v>
      </c>
      <c r="C97" s="117" t="s">
        <v>16</v>
      </c>
      <c r="D97" s="117" t="s">
        <v>0</v>
      </c>
      <c r="E97" s="117">
        <v>9900000</v>
      </c>
      <c r="F97" s="117" t="s">
        <v>164</v>
      </c>
      <c r="G97" s="124">
        <f>G98</f>
        <v>2345</v>
      </c>
    </row>
    <row r="98" spans="1:7" ht="15.75">
      <c r="A98" s="116" t="s">
        <v>224</v>
      </c>
      <c r="B98" s="117" t="s">
        <v>42</v>
      </c>
      <c r="C98" s="117" t="s">
        <v>16</v>
      </c>
      <c r="D98" s="117" t="s">
        <v>0</v>
      </c>
      <c r="E98" s="117">
        <v>9980000</v>
      </c>
      <c r="F98" s="117" t="s">
        <v>164</v>
      </c>
      <c r="G98" s="124">
        <f>G99</f>
        <v>2345</v>
      </c>
    </row>
    <row r="99" spans="1:7" ht="15.75">
      <c r="A99" s="118" t="s">
        <v>24</v>
      </c>
      <c r="B99" s="119" t="s">
        <v>42</v>
      </c>
      <c r="C99" s="119" t="s">
        <v>16</v>
      </c>
      <c r="D99" s="119" t="s">
        <v>0</v>
      </c>
      <c r="E99" s="119">
        <v>9982548</v>
      </c>
      <c r="F99" s="119" t="s">
        <v>164</v>
      </c>
      <c r="G99" s="125">
        <f>G100</f>
        <v>2345</v>
      </c>
    </row>
    <row r="100" spans="1:7" ht="31.5">
      <c r="A100" s="120" t="s">
        <v>180</v>
      </c>
      <c r="B100" s="121" t="s">
        <v>42</v>
      </c>
      <c r="C100" s="121" t="s">
        <v>16</v>
      </c>
      <c r="D100" s="121" t="s">
        <v>0</v>
      </c>
      <c r="E100" s="121">
        <v>9982548</v>
      </c>
      <c r="F100" s="121">
        <v>244</v>
      </c>
      <c r="G100" s="126">
        <v>2345</v>
      </c>
    </row>
    <row r="101" spans="1:7" ht="15.75">
      <c r="A101" s="130" t="s">
        <v>314</v>
      </c>
      <c r="B101" s="131" t="s">
        <v>42</v>
      </c>
      <c r="C101" s="131" t="s">
        <v>16</v>
      </c>
      <c r="D101" s="131" t="s">
        <v>317</v>
      </c>
      <c r="E101" s="131"/>
      <c r="F101" s="131"/>
      <c r="G101" s="123">
        <f>G102</f>
        <v>57538</v>
      </c>
    </row>
    <row r="102" spans="1:7" ht="15.75">
      <c r="A102" s="89" t="s">
        <v>201</v>
      </c>
      <c r="B102" s="117" t="s">
        <v>42</v>
      </c>
      <c r="C102" s="117" t="s">
        <v>16</v>
      </c>
      <c r="D102" s="117" t="s">
        <v>318</v>
      </c>
      <c r="E102" s="117">
        <v>9900000</v>
      </c>
      <c r="F102" s="117"/>
      <c r="G102" s="124">
        <f>G103</f>
        <v>57538</v>
      </c>
    </row>
    <row r="103" spans="1:7" ht="15.75">
      <c r="A103" s="89" t="s">
        <v>224</v>
      </c>
      <c r="B103" s="117" t="s">
        <v>42</v>
      </c>
      <c r="C103" s="117" t="s">
        <v>16</v>
      </c>
      <c r="D103" s="117" t="s">
        <v>317</v>
      </c>
      <c r="E103" s="117">
        <v>9980000</v>
      </c>
      <c r="F103" s="117"/>
      <c r="G103" s="124">
        <f>G104+G106</f>
        <v>57538</v>
      </c>
    </row>
    <row r="104" spans="1:7" ht="15.75">
      <c r="A104" s="92" t="s">
        <v>315</v>
      </c>
      <c r="B104" s="119" t="s">
        <v>42</v>
      </c>
      <c r="C104" s="119" t="s">
        <v>16</v>
      </c>
      <c r="D104" s="119" t="s">
        <v>318</v>
      </c>
      <c r="E104" s="119">
        <v>9982535</v>
      </c>
      <c r="F104" s="119"/>
      <c r="G104" s="125">
        <f>G105</f>
        <v>25818</v>
      </c>
    </row>
    <row r="105" spans="1:7" ht="31.5">
      <c r="A105" s="94" t="s">
        <v>180</v>
      </c>
      <c r="B105" s="121" t="s">
        <v>42</v>
      </c>
      <c r="C105" s="121" t="s">
        <v>16</v>
      </c>
      <c r="D105" s="121" t="s">
        <v>317</v>
      </c>
      <c r="E105" s="121">
        <v>9982535</v>
      </c>
      <c r="F105" s="121">
        <v>244</v>
      </c>
      <c r="G105" s="126">
        <v>25818</v>
      </c>
    </row>
    <row r="106" spans="1:7" ht="31.5">
      <c r="A106" s="118" t="s">
        <v>316</v>
      </c>
      <c r="B106" s="119" t="s">
        <v>42</v>
      </c>
      <c r="C106" s="119" t="s">
        <v>16</v>
      </c>
      <c r="D106" s="119" t="s">
        <v>318</v>
      </c>
      <c r="E106" s="119">
        <v>9982536</v>
      </c>
      <c r="F106" s="119"/>
      <c r="G106" s="125">
        <f>G107</f>
        <v>31720</v>
      </c>
    </row>
    <row r="107" spans="1:7" ht="31.5">
      <c r="A107" s="120" t="s">
        <v>180</v>
      </c>
      <c r="B107" s="121" t="s">
        <v>42</v>
      </c>
      <c r="C107" s="121" t="s">
        <v>16</v>
      </c>
      <c r="D107" s="121" t="s">
        <v>317</v>
      </c>
      <c r="E107" s="121">
        <v>9982536</v>
      </c>
      <c r="F107" s="121">
        <v>244</v>
      </c>
      <c r="G107" s="126">
        <v>31720</v>
      </c>
    </row>
    <row r="108" spans="1:7" ht="15.75">
      <c r="A108" s="81" t="s">
        <v>239</v>
      </c>
      <c r="B108" s="78" t="s">
        <v>42</v>
      </c>
      <c r="C108" s="78" t="s">
        <v>17</v>
      </c>
      <c r="D108" s="78" t="s">
        <v>164</v>
      </c>
      <c r="E108" s="78" t="s">
        <v>164</v>
      </c>
      <c r="F108" s="78" t="s">
        <v>164</v>
      </c>
      <c r="G108" s="123">
        <f>G109+G114</f>
        <v>548128.13</v>
      </c>
    </row>
    <row r="109" spans="1:7" ht="15.75">
      <c r="A109" s="81" t="s">
        <v>240</v>
      </c>
      <c r="B109" s="78" t="s">
        <v>42</v>
      </c>
      <c r="C109" s="78" t="s">
        <v>17</v>
      </c>
      <c r="D109" s="78" t="s">
        <v>0</v>
      </c>
      <c r="E109" s="78" t="s">
        <v>164</v>
      </c>
      <c r="F109" s="78" t="s">
        <v>164</v>
      </c>
      <c r="G109" s="123">
        <v>96628.13</v>
      </c>
    </row>
    <row r="110" spans="1:7" ht="15.75">
      <c r="A110" s="89" t="s">
        <v>201</v>
      </c>
      <c r="B110" s="90" t="s">
        <v>42</v>
      </c>
      <c r="C110" s="90" t="s">
        <v>17</v>
      </c>
      <c r="D110" s="90" t="s">
        <v>0</v>
      </c>
      <c r="E110" s="90" t="s">
        <v>202</v>
      </c>
      <c r="F110" s="90" t="s">
        <v>164</v>
      </c>
      <c r="G110" s="124">
        <v>96628.13</v>
      </c>
    </row>
    <row r="111" spans="1:7" ht="15.75">
      <c r="A111" s="89" t="s">
        <v>224</v>
      </c>
      <c r="B111" s="90" t="s">
        <v>42</v>
      </c>
      <c r="C111" s="90" t="s">
        <v>17</v>
      </c>
      <c r="D111" s="90" t="s">
        <v>0</v>
      </c>
      <c r="E111" s="90" t="s">
        <v>225</v>
      </c>
      <c r="F111" s="90" t="s">
        <v>164</v>
      </c>
      <c r="G111" s="124">
        <v>96628.13</v>
      </c>
    </row>
    <row r="112" spans="1:7" ht="47.25">
      <c r="A112" s="92" t="s">
        <v>278</v>
      </c>
      <c r="B112" s="93" t="s">
        <v>42</v>
      </c>
      <c r="C112" s="93" t="s">
        <v>17</v>
      </c>
      <c r="D112" s="93" t="s">
        <v>0</v>
      </c>
      <c r="E112" s="93">
        <v>9982471</v>
      </c>
      <c r="F112" s="93" t="s">
        <v>164</v>
      </c>
      <c r="G112" s="125">
        <v>96628.13</v>
      </c>
    </row>
    <row r="113" spans="1:7" ht="15.75">
      <c r="A113" s="85" t="s">
        <v>241</v>
      </c>
      <c r="B113" s="95" t="s">
        <v>42</v>
      </c>
      <c r="C113" s="87" t="s">
        <v>17</v>
      </c>
      <c r="D113" s="87" t="s">
        <v>0</v>
      </c>
      <c r="E113" s="87">
        <v>9982471</v>
      </c>
      <c r="F113" s="87" t="s">
        <v>136</v>
      </c>
      <c r="G113" s="122">
        <v>96628.13</v>
      </c>
    </row>
    <row r="114" spans="1:7" ht="15.75">
      <c r="A114" s="81" t="s">
        <v>130</v>
      </c>
      <c r="B114" s="78" t="s">
        <v>42</v>
      </c>
      <c r="C114" s="78" t="s">
        <v>17</v>
      </c>
      <c r="D114" s="78" t="s">
        <v>3</v>
      </c>
      <c r="E114" s="78" t="s">
        <v>164</v>
      </c>
      <c r="F114" s="78" t="s">
        <v>164</v>
      </c>
      <c r="G114" s="123">
        <f>G115</f>
        <v>451500</v>
      </c>
    </row>
    <row r="115" spans="1:7" ht="15.75">
      <c r="A115" s="89" t="s">
        <v>201</v>
      </c>
      <c r="B115" s="90" t="s">
        <v>42</v>
      </c>
      <c r="C115" s="90" t="s">
        <v>17</v>
      </c>
      <c r="D115" s="90" t="s">
        <v>3</v>
      </c>
      <c r="E115" s="90" t="s">
        <v>202</v>
      </c>
      <c r="F115" s="90" t="s">
        <v>164</v>
      </c>
      <c r="G115" s="124">
        <f>G116</f>
        <v>451500</v>
      </c>
    </row>
    <row r="116" spans="1:7" ht="15.75">
      <c r="A116" s="89" t="s">
        <v>224</v>
      </c>
      <c r="B116" s="90" t="s">
        <v>42</v>
      </c>
      <c r="C116" s="90" t="s">
        <v>17</v>
      </c>
      <c r="D116" s="90" t="s">
        <v>3</v>
      </c>
      <c r="E116" s="90" t="s">
        <v>225</v>
      </c>
      <c r="F116" s="90" t="s">
        <v>164</v>
      </c>
      <c r="G116" s="124">
        <f>G117+G120+G122</f>
        <v>451500</v>
      </c>
    </row>
    <row r="117" spans="1:7" ht="15.75">
      <c r="A117" s="92" t="s">
        <v>130</v>
      </c>
      <c r="B117" s="93" t="s">
        <v>42</v>
      </c>
      <c r="C117" s="93" t="s">
        <v>17</v>
      </c>
      <c r="D117" s="93" t="s">
        <v>3</v>
      </c>
      <c r="E117" s="93" t="s">
        <v>242</v>
      </c>
      <c r="F117" s="93" t="s">
        <v>164</v>
      </c>
      <c r="G117" s="125">
        <f>G118+G119</f>
        <v>336500</v>
      </c>
    </row>
    <row r="118" spans="1:7" ht="31.5">
      <c r="A118" s="85" t="s">
        <v>180</v>
      </c>
      <c r="B118" s="95" t="s">
        <v>42</v>
      </c>
      <c r="C118" s="87" t="s">
        <v>17</v>
      </c>
      <c r="D118" s="87" t="s">
        <v>3</v>
      </c>
      <c r="E118" s="87" t="s">
        <v>242</v>
      </c>
      <c r="F118" s="87" t="s">
        <v>4</v>
      </c>
      <c r="G118" s="122">
        <v>196500</v>
      </c>
    </row>
    <row r="119" spans="1:7" ht="15.75">
      <c r="A119" s="120" t="s">
        <v>319</v>
      </c>
      <c r="B119" s="121" t="s">
        <v>42</v>
      </c>
      <c r="C119" s="129" t="s">
        <v>17</v>
      </c>
      <c r="D119" s="129" t="s">
        <v>3</v>
      </c>
      <c r="E119" s="129" t="s">
        <v>242</v>
      </c>
      <c r="F119" s="129">
        <v>321</v>
      </c>
      <c r="G119" s="122">
        <v>140000</v>
      </c>
    </row>
    <row r="120" spans="1:7" ht="15.75">
      <c r="A120" s="118" t="s">
        <v>320</v>
      </c>
      <c r="B120" s="119" t="s">
        <v>42</v>
      </c>
      <c r="C120" s="119" t="s">
        <v>17</v>
      </c>
      <c r="D120" s="119" t="s">
        <v>3</v>
      </c>
      <c r="E120" s="119">
        <v>9982540</v>
      </c>
      <c r="F120" s="119" t="s">
        <v>164</v>
      </c>
      <c r="G120" s="125">
        <f>G121</f>
        <v>110000</v>
      </c>
    </row>
    <row r="121" spans="1:7" ht="15.75">
      <c r="A121" s="120" t="s">
        <v>319</v>
      </c>
      <c r="B121" s="121" t="s">
        <v>42</v>
      </c>
      <c r="C121" s="121" t="s">
        <v>17</v>
      </c>
      <c r="D121" s="121" t="s">
        <v>3</v>
      </c>
      <c r="E121" s="121">
        <v>9982540</v>
      </c>
      <c r="F121" s="121">
        <v>321</v>
      </c>
      <c r="G121" s="126">
        <v>110000</v>
      </c>
    </row>
    <row r="122" spans="1:7" ht="15.75">
      <c r="A122" s="118" t="s">
        <v>321</v>
      </c>
      <c r="B122" s="119" t="s">
        <v>42</v>
      </c>
      <c r="C122" s="119" t="s">
        <v>17</v>
      </c>
      <c r="D122" s="119" t="s">
        <v>3</v>
      </c>
      <c r="E122" s="119">
        <v>9982541</v>
      </c>
      <c r="F122" s="119" t="s">
        <v>164</v>
      </c>
      <c r="G122" s="125">
        <f>G123</f>
        <v>5000</v>
      </c>
    </row>
    <row r="123" spans="1:7" ht="31.5">
      <c r="A123" s="120" t="s">
        <v>180</v>
      </c>
      <c r="B123" s="121" t="s">
        <v>42</v>
      </c>
      <c r="C123" s="129" t="s">
        <v>17</v>
      </c>
      <c r="D123" s="129" t="s">
        <v>3</v>
      </c>
      <c r="E123" s="129">
        <v>9982541</v>
      </c>
      <c r="F123" s="129" t="s">
        <v>4</v>
      </c>
      <c r="G123" s="122">
        <v>5000</v>
      </c>
    </row>
  </sheetData>
  <mergeCells count="2">
    <mergeCell ref="A2:G2"/>
    <mergeCell ref="A4:G4"/>
  </mergeCells>
  <pageMargins left="0.39370078740157483" right="0.39370078740157483" top="0.39370078740157483" bottom="0.39370078740157483" header="0.31496062992125984" footer="0.31496062992125984"/>
  <pageSetup paperSize="9" scale="74" fitToHeight="0" orientation="portrait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I152"/>
  <sheetViews>
    <sheetView view="pageBreakPreview" zoomScaleSheetLayoutView="100" workbookViewId="0">
      <selection activeCell="A3" sqref="A3"/>
    </sheetView>
  </sheetViews>
  <sheetFormatPr defaultRowHeight="12.75"/>
  <cols>
    <col min="1" max="1" width="77" style="69" customWidth="1"/>
    <col min="2" max="2" width="6.1640625" style="69" hidden="1" customWidth="1"/>
    <col min="3" max="3" width="6" style="69" customWidth="1"/>
    <col min="4" max="4" width="9" style="69" customWidth="1"/>
    <col min="5" max="5" width="13.1640625" style="69" customWidth="1"/>
    <col min="6" max="6" width="8.5" style="112" customWidth="1"/>
    <col min="7" max="7" width="20.5" style="132" customWidth="1"/>
    <col min="8" max="8" width="9.33203125" style="69"/>
    <col min="9" max="9" width="14.83203125" style="69" bestFit="1" customWidth="1"/>
    <col min="10" max="256" width="9.33203125" style="69"/>
    <col min="257" max="257" width="77" style="69" customWidth="1"/>
    <col min="258" max="258" width="6.1640625" style="69" customWidth="1"/>
    <col min="259" max="259" width="6" style="69" customWidth="1"/>
    <col min="260" max="260" width="14.1640625" style="69" customWidth="1"/>
    <col min="261" max="261" width="6.6640625" style="69" customWidth="1"/>
    <col min="262" max="262" width="15.83203125" style="69" customWidth="1"/>
    <col min="263" max="512" width="9.33203125" style="69"/>
    <col min="513" max="513" width="77" style="69" customWidth="1"/>
    <col min="514" max="514" width="6.1640625" style="69" customWidth="1"/>
    <col min="515" max="515" width="6" style="69" customWidth="1"/>
    <col min="516" max="516" width="14.1640625" style="69" customWidth="1"/>
    <col min="517" max="517" width="6.6640625" style="69" customWidth="1"/>
    <col min="518" max="518" width="15.83203125" style="69" customWidth="1"/>
    <col min="519" max="768" width="9.33203125" style="69"/>
    <col min="769" max="769" width="77" style="69" customWidth="1"/>
    <col min="770" max="770" width="6.1640625" style="69" customWidth="1"/>
    <col min="771" max="771" width="6" style="69" customWidth="1"/>
    <col min="772" max="772" width="14.1640625" style="69" customWidth="1"/>
    <col min="773" max="773" width="6.6640625" style="69" customWidth="1"/>
    <col min="774" max="774" width="15.83203125" style="69" customWidth="1"/>
    <col min="775" max="1024" width="9.33203125" style="69"/>
    <col min="1025" max="1025" width="77" style="69" customWidth="1"/>
    <col min="1026" max="1026" width="6.1640625" style="69" customWidth="1"/>
    <col min="1027" max="1027" width="6" style="69" customWidth="1"/>
    <col min="1028" max="1028" width="14.1640625" style="69" customWidth="1"/>
    <col min="1029" max="1029" width="6.6640625" style="69" customWidth="1"/>
    <col min="1030" max="1030" width="15.83203125" style="69" customWidth="1"/>
    <col min="1031" max="1280" width="9.33203125" style="69"/>
    <col min="1281" max="1281" width="77" style="69" customWidth="1"/>
    <col min="1282" max="1282" width="6.1640625" style="69" customWidth="1"/>
    <col min="1283" max="1283" width="6" style="69" customWidth="1"/>
    <col min="1284" max="1284" width="14.1640625" style="69" customWidth="1"/>
    <col min="1285" max="1285" width="6.6640625" style="69" customWidth="1"/>
    <col min="1286" max="1286" width="15.83203125" style="69" customWidth="1"/>
    <col min="1287" max="1536" width="9.33203125" style="69"/>
    <col min="1537" max="1537" width="77" style="69" customWidth="1"/>
    <col min="1538" max="1538" width="6.1640625" style="69" customWidth="1"/>
    <col min="1539" max="1539" width="6" style="69" customWidth="1"/>
    <col min="1540" max="1540" width="14.1640625" style="69" customWidth="1"/>
    <col min="1541" max="1541" width="6.6640625" style="69" customWidth="1"/>
    <col min="1542" max="1542" width="15.83203125" style="69" customWidth="1"/>
    <col min="1543" max="1792" width="9.33203125" style="69"/>
    <col min="1793" max="1793" width="77" style="69" customWidth="1"/>
    <col min="1794" max="1794" width="6.1640625" style="69" customWidth="1"/>
    <col min="1795" max="1795" width="6" style="69" customWidth="1"/>
    <col min="1796" max="1796" width="14.1640625" style="69" customWidth="1"/>
    <col min="1797" max="1797" width="6.6640625" style="69" customWidth="1"/>
    <col min="1798" max="1798" width="15.83203125" style="69" customWidth="1"/>
    <col min="1799" max="2048" width="9.33203125" style="69"/>
    <col min="2049" max="2049" width="77" style="69" customWidth="1"/>
    <col min="2050" max="2050" width="6.1640625" style="69" customWidth="1"/>
    <col min="2051" max="2051" width="6" style="69" customWidth="1"/>
    <col min="2052" max="2052" width="14.1640625" style="69" customWidth="1"/>
    <col min="2053" max="2053" width="6.6640625" style="69" customWidth="1"/>
    <col min="2054" max="2054" width="15.83203125" style="69" customWidth="1"/>
    <col min="2055" max="2304" width="9.33203125" style="69"/>
    <col min="2305" max="2305" width="77" style="69" customWidth="1"/>
    <col min="2306" max="2306" width="6.1640625" style="69" customWidth="1"/>
    <col min="2307" max="2307" width="6" style="69" customWidth="1"/>
    <col min="2308" max="2308" width="14.1640625" style="69" customWidth="1"/>
    <col min="2309" max="2309" width="6.6640625" style="69" customWidth="1"/>
    <col min="2310" max="2310" width="15.83203125" style="69" customWidth="1"/>
    <col min="2311" max="2560" width="9.33203125" style="69"/>
    <col min="2561" max="2561" width="77" style="69" customWidth="1"/>
    <col min="2562" max="2562" width="6.1640625" style="69" customWidth="1"/>
    <col min="2563" max="2563" width="6" style="69" customWidth="1"/>
    <col min="2564" max="2564" width="14.1640625" style="69" customWidth="1"/>
    <col min="2565" max="2565" width="6.6640625" style="69" customWidth="1"/>
    <col min="2566" max="2566" width="15.83203125" style="69" customWidth="1"/>
    <col min="2567" max="2816" width="9.33203125" style="69"/>
    <col min="2817" max="2817" width="77" style="69" customWidth="1"/>
    <col min="2818" max="2818" width="6.1640625" style="69" customWidth="1"/>
    <col min="2819" max="2819" width="6" style="69" customWidth="1"/>
    <col min="2820" max="2820" width="14.1640625" style="69" customWidth="1"/>
    <col min="2821" max="2821" width="6.6640625" style="69" customWidth="1"/>
    <col min="2822" max="2822" width="15.83203125" style="69" customWidth="1"/>
    <col min="2823" max="3072" width="9.33203125" style="69"/>
    <col min="3073" max="3073" width="77" style="69" customWidth="1"/>
    <col min="3074" max="3074" width="6.1640625" style="69" customWidth="1"/>
    <col min="3075" max="3075" width="6" style="69" customWidth="1"/>
    <col min="3076" max="3076" width="14.1640625" style="69" customWidth="1"/>
    <col min="3077" max="3077" width="6.6640625" style="69" customWidth="1"/>
    <col min="3078" max="3078" width="15.83203125" style="69" customWidth="1"/>
    <col min="3079" max="3328" width="9.33203125" style="69"/>
    <col min="3329" max="3329" width="77" style="69" customWidth="1"/>
    <col min="3330" max="3330" width="6.1640625" style="69" customWidth="1"/>
    <col min="3331" max="3331" width="6" style="69" customWidth="1"/>
    <col min="3332" max="3332" width="14.1640625" style="69" customWidth="1"/>
    <col min="3333" max="3333" width="6.6640625" style="69" customWidth="1"/>
    <col min="3334" max="3334" width="15.83203125" style="69" customWidth="1"/>
    <col min="3335" max="3584" width="9.33203125" style="69"/>
    <col min="3585" max="3585" width="77" style="69" customWidth="1"/>
    <col min="3586" max="3586" width="6.1640625" style="69" customWidth="1"/>
    <col min="3587" max="3587" width="6" style="69" customWidth="1"/>
    <col min="3588" max="3588" width="14.1640625" style="69" customWidth="1"/>
    <col min="3589" max="3589" width="6.6640625" style="69" customWidth="1"/>
    <col min="3590" max="3590" width="15.83203125" style="69" customWidth="1"/>
    <col min="3591" max="3840" width="9.33203125" style="69"/>
    <col min="3841" max="3841" width="77" style="69" customWidth="1"/>
    <col min="3842" max="3842" width="6.1640625" style="69" customWidth="1"/>
    <col min="3843" max="3843" width="6" style="69" customWidth="1"/>
    <col min="3844" max="3844" width="14.1640625" style="69" customWidth="1"/>
    <col min="3845" max="3845" width="6.6640625" style="69" customWidth="1"/>
    <col min="3846" max="3846" width="15.83203125" style="69" customWidth="1"/>
    <col min="3847" max="4096" width="9.33203125" style="69"/>
    <col min="4097" max="4097" width="77" style="69" customWidth="1"/>
    <col min="4098" max="4098" width="6.1640625" style="69" customWidth="1"/>
    <col min="4099" max="4099" width="6" style="69" customWidth="1"/>
    <col min="4100" max="4100" width="14.1640625" style="69" customWidth="1"/>
    <col min="4101" max="4101" width="6.6640625" style="69" customWidth="1"/>
    <col min="4102" max="4102" width="15.83203125" style="69" customWidth="1"/>
    <col min="4103" max="4352" width="9.33203125" style="69"/>
    <col min="4353" max="4353" width="77" style="69" customWidth="1"/>
    <col min="4354" max="4354" width="6.1640625" style="69" customWidth="1"/>
    <col min="4355" max="4355" width="6" style="69" customWidth="1"/>
    <col min="4356" max="4356" width="14.1640625" style="69" customWidth="1"/>
    <col min="4357" max="4357" width="6.6640625" style="69" customWidth="1"/>
    <col min="4358" max="4358" width="15.83203125" style="69" customWidth="1"/>
    <col min="4359" max="4608" width="9.33203125" style="69"/>
    <col min="4609" max="4609" width="77" style="69" customWidth="1"/>
    <col min="4610" max="4610" width="6.1640625" style="69" customWidth="1"/>
    <col min="4611" max="4611" width="6" style="69" customWidth="1"/>
    <col min="4612" max="4612" width="14.1640625" style="69" customWidth="1"/>
    <col min="4613" max="4613" width="6.6640625" style="69" customWidth="1"/>
    <col min="4614" max="4614" width="15.83203125" style="69" customWidth="1"/>
    <col min="4615" max="4864" width="9.33203125" style="69"/>
    <col min="4865" max="4865" width="77" style="69" customWidth="1"/>
    <col min="4866" max="4866" width="6.1640625" style="69" customWidth="1"/>
    <col min="4867" max="4867" width="6" style="69" customWidth="1"/>
    <col min="4868" max="4868" width="14.1640625" style="69" customWidth="1"/>
    <col min="4869" max="4869" width="6.6640625" style="69" customWidth="1"/>
    <col min="4870" max="4870" width="15.83203125" style="69" customWidth="1"/>
    <col min="4871" max="5120" width="9.33203125" style="69"/>
    <col min="5121" max="5121" width="77" style="69" customWidth="1"/>
    <col min="5122" max="5122" width="6.1640625" style="69" customWidth="1"/>
    <col min="5123" max="5123" width="6" style="69" customWidth="1"/>
    <col min="5124" max="5124" width="14.1640625" style="69" customWidth="1"/>
    <col min="5125" max="5125" width="6.6640625" style="69" customWidth="1"/>
    <col min="5126" max="5126" width="15.83203125" style="69" customWidth="1"/>
    <col min="5127" max="5376" width="9.33203125" style="69"/>
    <col min="5377" max="5377" width="77" style="69" customWidth="1"/>
    <col min="5378" max="5378" width="6.1640625" style="69" customWidth="1"/>
    <col min="5379" max="5379" width="6" style="69" customWidth="1"/>
    <col min="5380" max="5380" width="14.1640625" style="69" customWidth="1"/>
    <col min="5381" max="5381" width="6.6640625" style="69" customWidth="1"/>
    <col min="5382" max="5382" width="15.83203125" style="69" customWidth="1"/>
    <col min="5383" max="5632" width="9.33203125" style="69"/>
    <col min="5633" max="5633" width="77" style="69" customWidth="1"/>
    <col min="5634" max="5634" width="6.1640625" style="69" customWidth="1"/>
    <col min="5635" max="5635" width="6" style="69" customWidth="1"/>
    <col min="5636" max="5636" width="14.1640625" style="69" customWidth="1"/>
    <col min="5637" max="5637" width="6.6640625" style="69" customWidth="1"/>
    <col min="5638" max="5638" width="15.83203125" style="69" customWidth="1"/>
    <col min="5639" max="5888" width="9.33203125" style="69"/>
    <col min="5889" max="5889" width="77" style="69" customWidth="1"/>
    <col min="5890" max="5890" width="6.1640625" style="69" customWidth="1"/>
    <col min="5891" max="5891" width="6" style="69" customWidth="1"/>
    <col min="5892" max="5892" width="14.1640625" style="69" customWidth="1"/>
    <col min="5893" max="5893" width="6.6640625" style="69" customWidth="1"/>
    <col min="5894" max="5894" width="15.83203125" style="69" customWidth="1"/>
    <col min="5895" max="6144" width="9.33203125" style="69"/>
    <col min="6145" max="6145" width="77" style="69" customWidth="1"/>
    <col min="6146" max="6146" width="6.1640625" style="69" customWidth="1"/>
    <col min="6147" max="6147" width="6" style="69" customWidth="1"/>
    <col min="6148" max="6148" width="14.1640625" style="69" customWidth="1"/>
    <col min="6149" max="6149" width="6.6640625" style="69" customWidth="1"/>
    <col min="6150" max="6150" width="15.83203125" style="69" customWidth="1"/>
    <col min="6151" max="6400" width="9.33203125" style="69"/>
    <col min="6401" max="6401" width="77" style="69" customWidth="1"/>
    <col min="6402" max="6402" width="6.1640625" style="69" customWidth="1"/>
    <col min="6403" max="6403" width="6" style="69" customWidth="1"/>
    <col min="6404" max="6404" width="14.1640625" style="69" customWidth="1"/>
    <col min="6405" max="6405" width="6.6640625" style="69" customWidth="1"/>
    <col min="6406" max="6406" width="15.83203125" style="69" customWidth="1"/>
    <col min="6407" max="6656" width="9.33203125" style="69"/>
    <col min="6657" max="6657" width="77" style="69" customWidth="1"/>
    <col min="6658" max="6658" width="6.1640625" style="69" customWidth="1"/>
    <col min="6659" max="6659" width="6" style="69" customWidth="1"/>
    <col min="6660" max="6660" width="14.1640625" style="69" customWidth="1"/>
    <col min="6661" max="6661" width="6.6640625" style="69" customWidth="1"/>
    <col min="6662" max="6662" width="15.83203125" style="69" customWidth="1"/>
    <col min="6663" max="6912" width="9.33203125" style="69"/>
    <col min="6913" max="6913" width="77" style="69" customWidth="1"/>
    <col min="6914" max="6914" width="6.1640625" style="69" customWidth="1"/>
    <col min="6915" max="6915" width="6" style="69" customWidth="1"/>
    <col min="6916" max="6916" width="14.1640625" style="69" customWidth="1"/>
    <col min="6917" max="6917" width="6.6640625" style="69" customWidth="1"/>
    <col min="6918" max="6918" width="15.83203125" style="69" customWidth="1"/>
    <col min="6919" max="7168" width="9.33203125" style="69"/>
    <col min="7169" max="7169" width="77" style="69" customWidth="1"/>
    <col min="7170" max="7170" width="6.1640625" style="69" customWidth="1"/>
    <col min="7171" max="7171" width="6" style="69" customWidth="1"/>
    <col min="7172" max="7172" width="14.1640625" style="69" customWidth="1"/>
    <col min="7173" max="7173" width="6.6640625" style="69" customWidth="1"/>
    <col min="7174" max="7174" width="15.83203125" style="69" customWidth="1"/>
    <col min="7175" max="7424" width="9.33203125" style="69"/>
    <col min="7425" max="7425" width="77" style="69" customWidth="1"/>
    <col min="7426" max="7426" width="6.1640625" style="69" customWidth="1"/>
    <col min="7427" max="7427" width="6" style="69" customWidth="1"/>
    <col min="7428" max="7428" width="14.1640625" style="69" customWidth="1"/>
    <col min="7429" max="7429" width="6.6640625" style="69" customWidth="1"/>
    <col min="7430" max="7430" width="15.83203125" style="69" customWidth="1"/>
    <col min="7431" max="7680" width="9.33203125" style="69"/>
    <col min="7681" max="7681" width="77" style="69" customWidth="1"/>
    <col min="7682" max="7682" width="6.1640625" style="69" customWidth="1"/>
    <col min="7683" max="7683" width="6" style="69" customWidth="1"/>
    <col min="7684" max="7684" width="14.1640625" style="69" customWidth="1"/>
    <col min="7685" max="7685" width="6.6640625" style="69" customWidth="1"/>
    <col min="7686" max="7686" width="15.83203125" style="69" customWidth="1"/>
    <col min="7687" max="7936" width="9.33203125" style="69"/>
    <col min="7937" max="7937" width="77" style="69" customWidth="1"/>
    <col min="7938" max="7938" width="6.1640625" style="69" customWidth="1"/>
    <col min="7939" max="7939" width="6" style="69" customWidth="1"/>
    <col min="7940" max="7940" width="14.1640625" style="69" customWidth="1"/>
    <col min="7941" max="7941" width="6.6640625" style="69" customWidth="1"/>
    <col min="7942" max="7942" width="15.83203125" style="69" customWidth="1"/>
    <col min="7943" max="8192" width="9.33203125" style="69"/>
    <col min="8193" max="8193" width="77" style="69" customWidth="1"/>
    <col min="8194" max="8194" width="6.1640625" style="69" customWidth="1"/>
    <col min="8195" max="8195" width="6" style="69" customWidth="1"/>
    <col min="8196" max="8196" width="14.1640625" style="69" customWidth="1"/>
    <col min="8197" max="8197" width="6.6640625" style="69" customWidth="1"/>
    <col min="8198" max="8198" width="15.83203125" style="69" customWidth="1"/>
    <col min="8199" max="8448" width="9.33203125" style="69"/>
    <col min="8449" max="8449" width="77" style="69" customWidth="1"/>
    <col min="8450" max="8450" width="6.1640625" style="69" customWidth="1"/>
    <col min="8451" max="8451" width="6" style="69" customWidth="1"/>
    <col min="8452" max="8452" width="14.1640625" style="69" customWidth="1"/>
    <col min="8453" max="8453" width="6.6640625" style="69" customWidth="1"/>
    <col min="8454" max="8454" width="15.83203125" style="69" customWidth="1"/>
    <col min="8455" max="8704" width="9.33203125" style="69"/>
    <col min="8705" max="8705" width="77" style="69" customWidth="1"/>
    <col min="8706" max="8706" width="6.1640625" style="69" customWidth="1"/>
    <col min="8707" max="8707" width="6" style="69" customWidth="1"/>
    <col min="8708" max="8708" width="14.1640625" style="69" customWidth="1"/>
    <col min="8709" max="8709" width="6.6640625" style="69" customWidth="1"/>
    <col min="8710" max="8710" width="15.83203125" style="69" customWidth="1"/>
    <col min="8711" max="8960" width="9.33203125" style="69"/>
    <col min="8961" max="8961" width="77" style="69" customWidth="1"/>
    <col min="8962" max="8962" width="6.1640625" style="69" customWidth="1"/>
    <col min="8963" max="8963" width="6" style="69" customWidth="1"/>
    <col min="8964" max="8964" width="14.1640625" style="69" customWidth="1"/>
    <col min="8965" max="8965" width="6.6640625" style="69" customWidth="1"/>
    <col min="8966" max="8966" width="15.83203125" style="69" customWidth="1"/>
    <col min="8967" max="9216" width="9.33203125" style="69"/>
    <col min="9217" max="9217" width="77" style="69" customWidth="1"/>
    <col min="9218" max="9218" width="6.1640625" style="69" customWidth="1"/>
    <col min="9219" max="9219" width="6" style="69" customWidth="1"/>
    <col min="9220" max="9220" width="14.1640625" style="69" customWidth="1"/>
    <col min="9221" max="9221" width="6.6640625" style="69" customWidth="1"/>
    <col min="9222" max="9222" width="15.83203125" style="69" customWidth="1"/>
    <col min="9223" max="9472" width="9.33203125" style="69"/>
    <col min="9473" max="9473" width="77" style="69" customWidth="1"/>
    <col min="9474" max="9474" width="6.1640625" style="69" customWidth="1"/>
    <col min="9475" max="9475" width="6" style="69" customWidth="1"/>
    <col min="9476" max="9476" width="14.1640625" style="69" customWidth="1"/>
    <col min="9477" max="9477" width="6.6640625" style="69" customWidth="1"/>
    <col min="9478" max="9478" width="15.83203125" style="69" customWidth="1"/>
    <col min="9479" max="9728" width="9.33203125" style="69"/>
    <col min="9729" max="9729" width="77" style="69" customWidth="1"/>
    <col min="9730" max="9730" width="6.1640625" style="69" customWidth="1"/>
    <col min="9731" max="9731" width="6" style="69" customWidth="1"/>
    <col min="9732" max="9732" width="14.1640625" style="69" customWidth="1"/>
    <col min="9733" max="9733" width="6.6640625" style="69" customWidth="1"/>
    <col min="9734" max="9734" width="15.83203125" style="69" customWidth="1"/>
    <col min="9735" max="9984" width="9.33203125" style="69"/>
    <col min="9985" max="9985" width="77" style="69" customWidth="1"/>
    <col min="9986" max="9986" width="6.1640625" style="69" customWidth="1"/>
    <col min="9987" max="9987" width="6" style="69" customWidth="1"/>
    <col min="9988" max="9988" width="14.1640625" style="69" customWidth="1"/>
    <col min="9989" max="9989" width="6.6640625" style="69" customWidth="1"/>
    <col min="9990" max="9990" width="15.83203125" style="69" customWidth="1"/>
    <col min="9991" max="10240" width="9.33203125" style="69"/>
    <col min="10241" max="10241" width="77" style="69" customWidth="1"/>
    <col min="10242" max="10242" width="6.1640625" style="69" customWidth="1"/>
    <col min="10243" max="10243" width="6" style="69" customWidth="1"/>
    <col min="10244" max="10244" width="14.1640625" style="69" customWidth="1"/>
    <col min="10245" max="10245" width="6.6640625" style="69" customWidth="1"/>
    <col min="10246" max="10246" width="15.83203125" style="69" customWidth="1"/>
    <col min="10247" max="10496" width="9.33203125" style="69"/>
    <col min="10497" max="10497" width="77" style="69" customWidth="1"/>
    <col min="10498" max="10498" width="6.1640625" style="69" customWidth="1"/>
    <col min="10499" max="10499" width="6" style="69" customWidth="1"/>
    <col min="10500" max="10500" width="14.1640625" style="69" customWidth="1"/>
    <col min="10501" max="10501" width="6.6640625" style="69" customWidth="1"/>
    <col min="10502" max="10502" width="15.83203125" style="69" customWidth="1"/>
    <col min="10503" max="10752" width="9.33203125" style="69"/>
    <col min="10753" max="10753" width="77" style="69" customWidth="1"/>
    <col min="10754" max="10754" width="6.1640625" style="69" customWidth="1"/>
    <col min="10755" max="10755" width="6" style="69" customWidth="1"/>
    <col min="10756" max="10756" width="14.1640625" style="69" customWidth="1"/>
    <col min="10757" max="10757" width="6.6640625" style="69" customWidth="1"/>
    <col min="10758" max="10758" width="15.83203125" style="69" customWidth="1"/>
    <col min="10759" max="11008" width="9.33203125" style="69"/>
    <col min="11009" max="11009" width="77" style="69" customWidth="1"/>
    <col min="11010" max="11010" width="6.1640625" style="69" customWidth="1"/>
    <col min="11011" max="11011" width="6" style="69" customWidth="1"/>
    <col min="11012" max="11012" width="14.1640625" style="69" customWidth="1"/>
    <col min="11013" max="11013" width="6.6640625" style="69" customWidth="1"/>
    <col min="11014" max="11014" width="15.83203125" style="69" customWidth="1"/>
    <col min="11015" max="11264" width="9.33203125" style="69"/>
    <col min="11265" max="11265" width="77" style="69" customWidth="1"/>
    <col min="11266" max="11266" width="6.1640625" style="69" customWidth="1"/>
    <col min="11267" max="11267" width="6" style="69" customWidth="1"/>
    <col min="11268" max="11268" width="14.1640625" style="69" customWidth="1"/>
    <col min="11269" max="11269" width="6.6640625" style="69" customWidth="1"/>
    <col min="11270" max="11270" width="15.83203125" style="69" customWidth="1"/>
    <col min="11271" max="11520" width="9.33203125" style="69"/>
    <col min="11521" max="11521" width="77" style="69" customWidth="1"/>
    <col min="11522" max="11522" width="6.1640625" style="69" customWidth="1"/>
    <col min="11523" max="11523" width="6" style="69" customWidth="1"/>
    <col min="11524" max="11524" width="14.1640625" style="69" customWidth="1"/>
    <col min="11525" max="11525" width="6.6640625" style="69" customWidth="1"/>
    <col min="11526" max="11526" width="15.83203125" style="69" customWidth="1"/>
    <col min="11527" max="11776" width="9.33203125" style="69"/>
    <col min="11777" max="11777" width="77" style="69" customWidth="1"/>
    <col min="11778" max="11778" width="6.1640625" style="69" customWidth="1"/>
    <col min="11779" max="11779" width="6" style="69" customWidth="1"/>
    <col min="11780" max="11780" width="14.1640625" style="69" customWidth="1"/>
    <col min="11781" max="11781" width="6.6640625" style="69" customWidth="1"/>
    <col min="11782" max="11782" width="15.83203125" style="69" customWidth="1"/>
    <col min="11783" max="12032" width="9.33203125" style="69"/>
    <col min="12033" max="12033" width="77" style="69" customWidth="1"/>
    <col min="12034" max="12034" width="6.1640625" style="69" customWidth="1"/>
    <col min="12035" max="12035" width="6" style="69" customWidth="1"/>
    <col min="12036" max="12036" width="14.1640625" style="69" customWidth="1"/>
    <col min="12037" max="12037" width="6.6640625" style="69" customWidth="1"/>
    <col min="12038" max="12038" width="15.83203125" style="69" customWidth="1"/>
    <col min="12039" max="12288" width="9.33203125" style="69"/>
    <col min="12289" max="12289" width="77" style="69" customWidth="1"/>
    <col min="12290" max="12290" width="6.1640625" style="69" customWidth="1"/>
    <col min="12291" max="12291" width="6" style="69" customWidth="1"/>
    <col min="12292" max="12292" width="14.1640625" style="69" customWidth="1"/>
    <col min="12293" max="12293" width="6.6640625" style="69" customWidth="1"/>
    <col min="12294" max="12294" width="15.83203125" style="69" customWidth="1"/>
    <col min="12295" max="12544" width="9.33203125" style="69"/>
    <col min="12545" max="12545" width="77" style="69" customWidth="1"/>
    <col min="12546" max="12546" width="6.1640625" style="69" customWidth="1"/>
    <col min="12547" max="12547" width="6" style="69" customWidth="1"/>
    <col min="12548" max="12548" width="14.1640625" style="69" customWidth="1"/>
    <col min="12549" max="12549" width="6.6640625" style="69" customWidth="1"/>
    <col min="12550" max="12550" width="15.83203125" style="69" customWidth="1"/>
    <col min="12551" max="12800" width="9.33203125" style="69"/>
    <col min="12801" max="12801" width="77" style="69" customWidth="1"/>
    <col min="12802" max="12802" width="6.1640625" style="69" customWidth="1"/>
    <col min="12803" max="12803" width="6" style="69" customWidth="1"/>
    <col min="12804" max="12804" width="14.1640625" style="69" customWidth="1"/>
    <col min="12805" max="12805" width="6.6640625" style="69" customWidth="1"/>
    <col min="12806" max="12806" width="15.83203125" style="69" customWidth="1"/>
    <col min="12807" max="13056" width="9.33203125" style="69"/>
    <col min="13057" max="13057" width="77" style="69" customWidth="1"/>
    <col min="13058" max="13058" width="6.1640625" style="69" customWidth="1"/>
    <col min="13059" max="13059" width="6" style="69" customWidth="1"/>
    <col min="13060" max="13060" width="14.1640625" style="69" customWidth="1"/>
    <col min="13061" max="13061" width="6.6640625" style="69" customWidth="1"/>
    <col min="13062" max="13062" width="15.83203125" style="69" customWidth="1"/>
    <col min="13063" max="13312" width="9.33203125" style="69"/>
    <col min="13313" max="13313" width="77" style="69" customWidth="1"/>
    <col min="13314" max="13314" width="6.1640625" style="69" customWidth="1"/>
    <col min="13315" max="13315" width="6" style="69" customWidth="1"/>
    <col min="13316" max="13316" width="14.1640625" style="69" customWidth="1"/>
    <col min="13317" max="13317" width="6.6640625" style="69" customWidth="1"/>
    <col min="13318" max="13318" width="15.83203125" style="69" customWidth="1"/>
    <col min="13319" max="13568" width="9.33203125" style="69"/>
    <col min="13569" max="13569" width="77" style="69" customWidth="1"/>
    <col min="13570" max="13570" width="6.1640625" style="69" customWidth="1"/>
    <col min="13571" max="13571" width="6" style="69" customWidth="1"/>
    <col min="13572" max="13572" width="14.1640625" style="69" customWidth="1"/>
    <col min="13573" max="13573" width="6.6640625" style="69" customWidth="1"/>
    <col min="13574" max="13574" width="15.83203125" style="69" customWidth="1"/>
    <col min="13575" max="13824" width="9.33203125" style="69"/>
    <col min="13825" max="13825" width="77" style="69" customWidth="1"/>
    <col min="13826" max="13826" width="6.1640625" style="69" customWidth="1"/>
    <col min="13827" max="13827" width="6" style="69" customWidth="1"/>
    <col min="13828" max="13828" width="14.1640625" style="69" customWidth="1"/>
    <col min="13829" max="13829" width="6.6640625" style="69" customWidth="1"/>
    <col min="13830" max="13830" width="15.83203125" style="69" customWidth="1"/>
    <col min="13831" max="14080" width="9.33203125" style="69"/>
    <col min="14081" max="14081" width="77" style="69" customWidth="1"/>
    <col min="14082" max="14082" width="6.1640625" style="69" customWidth="1"/>
    <col min="14083" max="14083" width="6" style="69" customWidth="1"/>
    <col min="14084" max="14084" width="14.1640625" style="69" customWidth="1"/>
    <col min="14085" max="14085" width="6.6640625" style="69" customWidth="1"/>
    <col min="14086" max="14086" width="15.83203125" style="69" customWidth="1"/>
    <col min="14087" max="14336" width="9.33203125" style="69"/>
    <col min="14337" max="14337" width="77" style="69" customWidth="1"/>
    <col min="14338" max="14338" width="6.1640625" style="69" customWidth="1"/>
    <col min="14339" max="14339" width="6" style="69" customWidth="1"/>
    <col min="14340" max="14340" width="14.1640625" style="69" customWidth="1"/>
    <col min="14341" max="14341" width="6.6640625" style="69" customWidth="1"/>
    <col min="14342" max="14342" width="15.83203125" style="69" customWidth="1"/>
    <col min="14343" max="14592" width="9.33203125" style="69"/>
    <col min="14593" max="14593" width="77" style="69" customWidth="1"/>
    <col min="14594" max="14594" width="6.1640625" style="69" customWidth="1"/>
    <col min="14595" max="14595" width="6" style="69" customWidth="1"/>
    <col min="14596" max="14596" width="14.1640625" style="69" customWidth="1"/>
    <col min="14597" max="14597" width="6.6640625" style="69" customWidth="1"/>
    <col min="14598" max="14598" width="15.83203125" style="69" customWidth="1"/>
    <col min="14599" max="14848" width="9.33203125" style="69"/>
    <col min="14849" max="14849" width="77" style="69" customWidth="1"/>
    <col min="14850" max="14850" width="6.1640625" style="69" customWidth="1"/>
    <col min="14851" max="14851" width="6" style="69" customWidth="1"/>
    <col min="14852" max="14852" width="14.1640625" style="69" customWidth="1"/>
    <col min="14853" max="14853" width="6.6640625" style="69" customWidth="1"/>
    <col min="14854" max="14854" width="15.83203125" style="69" customWidth="1"/>
    <col min="14855" max="15104" width="9.33203125" style="69"/>
    <col min="15105" max="15105" width="77" style="69" customWidth="1"/>
    <col min="15106" max="15106" width="6.1640625" style="69" customWidth="1"/>
    <col min="15107" max="15107" width="6" style="69" customWidth="1"/>
    <col min="15108" max="15108" width="14.1640625" style="69" customWidth="1"/>
    <col min="15109" max="15109" width="6.6640625" style="69" customWidth="1"/>
    <col min="15110" max="15110" width="15.83203125" style="69" customWidth="1"/>
    <col min="15111" max="15360" width="9.33203125" style="69"/>
    <col min="15361" max="15361" width="77" style="69" customWidth="1"/>
    <col min="15362" max="15362" width="6.1640625" style="69" customWidth="1"/>
    <col min="15363" max="15363" width="6" style="69" customWidth="1"/>
    <col min="15364" max="15364" width="14.1640625" style="69" customWidth="1"/>
    <col min="15365" max="15365" width="6.6640625" style="69" customWidth="1"/>
    <col min="15366" max="15366" width="15.83203125" style="69" customWidth="1"/>
    <col min="15367" max="15616" width="9.33203125" style="69"/>
    <col min="15617" max="15617" width="77" style="69" customWidth="1"/>
    <col min="15618" max="15618" width="6.1640625" style="69" customWidth="1"/>
    <col min="15619" max="15619" width="6" style="69" customWidth="1"/>
    <col min="15620" max="15620" width="14.1640625" style="69" customWidth="1"/>
    <col min="15621" max="15621" width="6.6640625" style="69" customWidth="1"/>
    <col min="15622" max="15622" width="15.83203125" style="69" customWidth="1"/>
    <col min="15623" max="15872" width="9.33203125" style="69"/>
    <col min="15873" max="15873" width="77" style="69" customWidth="1"/>
    <col min="15874" max="15874" width="6.1640625" style="69" customWidth="1"/>
    <col min="15875" max="15875" width="6" style="69" customWidth="1"/>
    <col min="15876" max="15876" width="14.1640625" style="69" customWidth="1"/>
    <col min="15877" max="15877" width="6.6640625" style="69" customWidth="1"/>
    <col min="15878" max="15878" width="15.83203125" style="69" customWidth="1"/>
    <col min="15879" max="16128" width="9.33203125" style="69"/>
    <col min="16129" max="16129" width="77" style="69" customWidth="1"/>
    <col min="16130" max="16130" width="6.1640625" style="69" customWidth="1"/>
    <col min="16131" max="16131" width="6" style="69" customWidth="1"/>
    <col min="16132" max="16132" width="14.1640625" style="69" customWidth="1"/>
    <col min="16133" max="16133" width="6.6640625" style="69" customWidth="1"/>
    <col min="16134" max="16134" width="15.83203125" style="69" customWidth="1"/>
    <col min="16135" max="16384" width="9.33203125" style="69"/>
  </cols>
  <sheetData>
    <row r="1" spans="1:9" ht="5.25" customHeight="1">
      <c r="A1" s="69" t="s">
        <v>164</v>
      </c>
    </row>
    <row r="2" spans="1:9" ht="36" customHeight="1">
      <c r="A2" s="145" t="s">
        <v>325</v>
      </c>
      <c r="B2" s="145"/>
      <c r="C2" s="145"/>
      <c r="D2" s="145"/>
      <c r="E2" s="145"/>
      <c r="F2" s="145"/>
      <c r="G2" s="145"/>
    </row>
    <row r="3" spans="1:9" ht="15.75" customHeight="1">
      <c r="A3" s="74"/>
      <c r="B3" s="73"/>
      <c r="C3" s="73"/>
      <c r="D3" s="73"/>
      <c r="E3" s="73"/>
      <c r="F3" s="113"/>
    </row>
    <row r="4" spans="1:9" ht="40.9" customHeight="1">
      <c r="A4" s="146" t="s">
        <v>279</v>
      </c>
      <c r="B4" s="146"/>
      <c r="C4" s="146"/>
      <c r="D4" s="146"/>
      <c r="E4" s="146"/>
      <c r="F4" s="146"/>
      <c r="G4" s="146"/>
    </row>
    <row r="5" spans="1:9" ht="12.75" customHeight="1">
      <c r="A5" s="115"/>
      <c r="B5" s="115"/>
      <c r="C5" s="115"/>
      <c r="D5" s="115"/>
      <c r="E5" s="115"/>
      <c r="F5" s="115"/>
      <c r="G5" s="139"/>
    </row>
    <row r="6" spans="1:9" ht="14.25" customHeight="1">
      <c r="A6" s="70" t="s">
        <v>164</v>
      </c>
      <c r="B6" s="70" t="s">
        <v>164</v>
      </c>
      <c r="C6" s="70" t="s">
        <v>164</v>
      </c>
      <c r="D6" s="70" t="s">
        <v>164</v>
      </c>
      <c r="E6" s="70" t="s">
        <v>164</v>
      </c>
      <c r="G6" s="135" t="s">
        <v>165</v>
      </c>
    </row>
    <row r="7" spans="1:9" ht="71.099999999999994" customHeight="1">
      <c r="A7" s="75" t="s">
        <v>25</v>
      </c>
      <c r="B7" s="75" t="s">
        <v>194</v>
      </c>
      <c r="C7" s="75" t="s">
        <v>195</v>
      </c>
      <c r="D7" s="75" t="s">
        <v>196</v>
      </c>
      <c r="E7" s="75" t="s">
        <v>167</v>
      </c>
      <c r="F7" s="75" t="s">
        <v>168</v>
      </c>
      <c r="G7" s="133" t="s">
        <v>197</v>
      </c>
    </row>
    <row r="8" spans="1:9" ht="15.75">
      <c r="A8" s="77" t="s">
        <v>26</v>
      </c>
      <c r="B8" s="77"/>
      <c r="C8" s="76" t="s">
        <v>164</v>
      </c>
      <c r="D8" s="76" t="s">
        <v>164</v>
      </c>
      <c r="E8" s="76" t="s">
        <v>164</v>
      </c>
      <c r="F8" s="76" t="s">
        <v>164</v>
      </c>
      <c r="G8" s="134">
        <f>G10+G48+G55+G76+G89+G108+G125+G141</f>
        <v>38302173.57</v>
      </c>
    </row>
    <row r="9" spans="1:9" ht="47.25" hidden="1">
      <c r="A9" s="97" t="s">
        <v>198</v>
      </c>
      <c r="B9" s="78" t="s">
        <v>42</v>
      </c>
      <c r="C9" s="76"/>
      <c r="D9" s="76"/>
      <c r="E9" s="76"/>
      <c r="F9" s="76"/>
      <c r="G9" s="134">
        <f>G8</f>
        <v>38302173.57</v>
      </c>
      <c r="I9" s="72"/>
    </row>
    <row r="10" spans="1:9" ht="15.75">
      <c r="A10" s="81" t="s">
        <v>199</v>
      </c>
      <c r="B10" s="78" t="s">
        <v>42</v>
      </c>
      <c r="C10" s="78" t="s">
        <v>0</v>
      </c>
      <c r="D10" s="78" t="s">
        <v>164</v>
      </c>
      <c r="E10" s="78" t="s">
        <v>164</v>
      </c>
      <c r="F10" s="78" t="s">
        <v>164</v>
      </c>
      <c r="G10" s="123">
        <f>G11+G17+G27+G32+G37+G42</f>
        <v>12328159</v>
      </c>
    </row>
    <row r="11" spans="1:9" s="91" customFormat="1" ht="31.5">
      <c r="A11" s="81" t="s">
        <v>200</v>
      </c>
      <c r="B11" s="78" t="s">
        <v>42</v>
      </c>
      <c r="C11" s="78" t="s">
        <v>0</v>
      </c>
      <c r="D11" s="78" t="s">
        <v>1</v>
      </c>
      <c r="E11" s="78" t="s">
        <v>164</v>
      </c>
      <c r="F11" s="78" t="s">
        <v>164</v>
      </c>
      <c r="G11" s="123">
        <f>G12</f>
        <v>1481929.31</v>
      </c>
    </row>
    <row r="12" spans="1:9" s="91" customFormat="1" ht="17.25" customHeight="1">
      <c r="A12" s="89" t="s">
        <v>201</v>
      </c>
      <c r="B12" s="90" t="s">
        <v>42</v>
      </c>
      <c r="C12" s="90" t="s">
        <v>0</v>
      </c>
      <c r="D12" s="90" t="s">
        <v>1</v>
      </c>
      <c r="E12" s="90" t="s">
        <v>202</v>
      </c>
      <c r="F12" s="90" t="s">
        <v>164</v>
      </c>
      <c r="G12" s="124">
        <f>G13</f>
        <v>1481929.31</v>
      </c>
    </row>
    <row r="13" spans="1:9" s="91" customFormat="1" ht="31.5">
      <c r="A13" s="89" t="s">
        <v>203</v>
      </c>
      <c r="B13" s="90" t="s">
        <v>42</v>
      </c>
      <c r="C13" s="90" t="s">
        <v>0</v>
      </c>
      <c r="D13" s="90" t="s">
        <v>1</v>
      </c>
      <c r="E13" s="90" t="s">
        <v>204</v>
      </c>
      <c r="F13" s="90" t="s">
        <v>164</v>
      </c>
      <c r="G13" s="124">
        <f>G14</f>
        <v>1481929.31</v>
      </c>
    </row>
    <row r="14" spans="1:9" ht="16.5" customHeight="1">
      <c r="A14" s="92" t="s">
        <v>205</v>
      </c>
      <c r="B14" s="93" t="s">
        <v>42</v>
      </c>
      <c r="C14" s="93" t="s">
        <v>0</v>
      </c>
      <c r="D14" s="93" t="s">
        <v>1</v>
      </c>
      <c r="E14" s="93" t="s">
        <v>206</v>
      </c>
      <c r="F14" s="93" t="s">
        <v>164</v>
      </c>
      <c r="G14" s="125">
        <f>G15+G16</f>
        <v>1481929.31</v>
      </c>
      <c r="I14" s="72"/>
    </row>
    <row r="15" spans="1:9" ht="31.5">
      <c r="A15" s="85" t="s">
        <v>207</v>
      </c>
      <c r="B15" s="95" t="s">
        <v>42</v>
      </c>
      <c r="C15" s="87" t="s">
        <v>0</v>
      </c>
      <c r="D15" s="87" t="s">
        <v>1</v>
      </c>
      <c r="E15" s="87" t="s">
        <v>206</v>
      </c>
      <c r="F15" s="87" t="s">
        <v>2</v>
      </c>
      <c r="G15" s="122">
        <f>1339274.28+77655.03</f>
        <v>1416929.31</v>
      </c>
    </row>
    <row r="16" spans="1:9" ht="31.5">
      <c r="A16" s="85" t="s">
        <v>192</v>
      </c>
      <c r="B16" s="95" t="s">
        <v>42</v>
      </c>
      <c r="C16" s="87" t="s">
        <v>0</v>
      </c>
      <c r="D16" s="87" t="s">
        <v>1</v>
      </c>
      <c r="E16" s="87" t="s">
        <v>206</v>
      </c>
      <c r="F16" s="87" t="s">
        <v>6</v>
      </c>
      <c r="G16" s="122">
        <v>65000</v>
      </c>
    </row>
    <row r="17" spans="1:7" s="91" customFormat="1" ht="47.25">
      <c r="A17" s="81" t="s">
        <v>208</v>
      </c>
      <c r="B17" s="78" t="s">
        <v>42</v>
      </c>
      <c r="C17" s="78" t="s">
        <v>0</v>
      </c>
      <c r="D17" s="78" t="s">
        <v>5</v>
      </c>
      <c r="E17" s="78" t="s">
        <v>164</v>
      </c>
      <c r="F17" s="78" t="s">
        <v>164</v>
      </c>
      <c r="G17" s="123">
        <f>G18</f>
        <v>8804471.5099999998</v>
      </c>
    </row>
    <row r="18" spans="1:7" s="91" customFormat="1" ht="18" customHeight="1">
      <c r="A18" s="89" t="s">
        <v>201</v>
      </c>
      <c r="B18" s="90" t="s">
        <v>42</v>
      </c>
      <c r="C18" s="90" t="s">
        <v>0</v>
      </c>
      <c r="D18" s="90" t="s">
        <v>5</v>
      </c>
      <c r="E18" s="90" t="s">
        <v>202</v>
      </c>
      <c r="F18" s="90" t="s">
        <v>164</v>
      </c>
      <c r="G18" s="124">
        <f>G19</f>
        <v>8804471.5099999998</v>
      </c>
    </row>
    <row r="19" spans="1:7" s="91" customFormat="1" ht="31.5">
      <c r="A19" s="89" t="s">
        <v>203</v>
      </c>
      <c r="B19" s="90" t="s">
        <v>42</v>
      </c>
      <c r="C19" s="90" t="s">
        <v>0</v>
      </c>
      <c r="D19" s="90" t="s">
        <v>5</v>
      </c>
      <c r="E19" s="90" t="s">
        <v>204</v>
      </c>
      <c r="F19" s="90" t="s">
        <v>164</v>
      </c>
      <c r="G19" s="124">
        <f>G20</f>
        <v>8804471.5099999998</v>
      </c>
    </row>
    <row r="20" spans="1:7" ht="18" customHeight="1">
      <c r="A20" s="92" t="s">
        <v>209</v>
      </c>
      <c r="B20" s="93" t="s">
        <v>42</v>
      </c>
      <c r="C20" s="93" t="s">
        <v>0</v>
      </c>
      <c r="D20" s="93" t="s">
        <v>5</v>
      </c>
      <c r="E20" s="93" t="s">
        <v>210</v>
      </c>
      <c r="F20" s="93" t="s">
        <v>164</v>
      </c>
      <c r="G20" s="125">
        <f>G21+G22+G23+G24+G25+G26</f>
        <v>8804471.5099999998</v>
      </c>
    </row>
    <row r="21" spans="1:7" ht="31.5">
      <c r="A21" s="85" t="s">
        <v>207</v>
      </c>
      <c r="B21" s="95" t="s">
        <v>42</v>
      </c>
      <c r="C21" s="87" t="s">
        <v>0</v>
      </c>
      <c r="D21" s="87" t="s">
        <v>5</v>
      </c>
      <c r="E21" s="87" t="s">
        <v>210</v>
      </c>
      <c r="F21" s="87" t="s">
        <v>2</v>
      </c>
      <c r="G21" s="122">
        <f>4382682.52+226224.61</f>
        <v>4608907.13</v>
      </c>
    </row>
    <row r="22" spans="1:7" ht="31.5">
      <c r="A22" s="85" t="s">
        <v>192</v>
      </c>
      <c r="B22" s="95" t="s">
        <v>42</v>
      </c>
      <c r="C22" s="87" t="s">
        <v>0</v>
      </c>
      <c r="D22" s="87" t="s">
        <v>5</v>
      </c>
      <c r="E22" s="87" t="s">
        <v>210</v>
      </c>
      <c r="F22" s="87" t="s">
        <v>6</v>
      </c>
      <c r="G22" s="122">
        <f>172000-32486.13</f>
        <v>139513.87</v>
      </c>
    </row>
    <row r="23" spans="1:7" ht="31.5">
      <c r="A23" s="85" t="s">
        <v>20</v>
      </c>
      <c r="B23" s="95" t="s">
        <v>42</v>
      </c>
      <c r="C23" s="87" t="s">
        <v>0</v>
      </c>
      <c r="D23" s="87" t="s">
        <v>5</v>
      </c>
      <c r="E23" s="87" t="s">
        <v>210</v>
      </c>
      <c r="F23" s="87" t="s">
        <v>12</v>
      </c>
      <c r="G23" s="122">
        <v>464744.98</v>
      </c>
    </row>
    <row r="24" spans="1:7" ht="31.5">
      <c r="A24" s="85" t="s">
        <v>180</v>
      </c>
      <c r="B24" s="95" t="s">
        <v>42</v>
      </c>
      <c r="C24" s="87" t="s">
        <v>0</v>
      </c>
      <c r="D24" s="87" t="s">
        <v>5</v>
      </c>
      <c r="E24" s="87" t="s">
        <v>210</v>
      </c>
      <c r="F24" s="87" t="s">
        <v>4</v>
      </c>
      <c r="G24" s="122">
        <v>3293305.53</v>
      </c>
    </row>
    <row r="25" spans="1:7" ht="18" customHeight="1">
      <c r="A25" s="85" t="s">
        <v>211</v>
      </c>
      <c r="B25" s="95" t="s">
        <v>42</v>
      </c>
      <c r="C25" s="87" t="s">
        <v>0</v>
      </c>
      <c r="D25" s="87" t="s">
        <v>5</v>
      </c>
      <c r="E25" s="87" t="s">
        <v>210</v>
      </c>
      <c r="F25" s="87" t="s">
        <v>19</v>
      </c>
      <c r="G25" s="122">
        <v>240000</v>
      </c>
    </row>
    <row r="26" spans="1:7" ht="19.5" customHeight="1">
      <c r="A26" s="85" t="s">
        <v>36</v>
      </c>
      <c r="B26" s="95" t="s">
        <v>42</v>
      </c>
      <c r="C26" s="87" t="s">
        <v>0</v>
      </c>
      <c r="D26" s="87" t="s">
        <v>5</v>
      </c>
      <c r="E26" s="87" t="s">
        <v>210</v>
      </c>
      <c r="F26" s="87" t="s">
        <v>18</v>
      </c>
      <c r="G26" s="122">
        <v>58000</v>
      </c>
    </row>
    <row r="27" spans="1:7" s="102" customFormat="1" ht="47.25">
      <c r="A27" s="97" t="s">
        <v>282</v>
      </c>
      <c r="B27" s="78" t="s">
        <v>42</v>
      </c>
      <c r="C27" s="78" t="s">
        <v>0</v>
      </c>
      <c r="D27" s="78" t="s">
        <v>281</v>
      </c>
      <c r="E27" s="78"/>
      <c r="F27" s="78"/>
      <c r="G27" s="123">
        <f>G28</f>
        <v>261813</v>
      </c>
    </row>
    <row r="28" spans="1:7" s="102" customFormat="1" ht="15.75" customHeight="1">
      <c r="A28" s="101" t="s">
        <v>201</v>
      </c>
      <c r="B28" s="90" t="s">
        <v>42</v>
      </c>
      <c r="C28" s="90" t="s">
        <v>0</v>
      </c>
      <c r="D28" s="90" t="s">
        <v>281</v>
      </c>
      <c r="E28" s="98" t="s">
        <v>202</v>
      </c>
      <c r="F28" s="90"/>
      <c r="G28" s="124">
        <f>G29</f>
        <v>261813</v>
      </c>
    </row>
    <row r="29" spans="1:7" s="100" customFormat="1" ht="19.5" customHeight="1">
      <c r="A29" s="101" t="s">
        <v>221</v>
      </c>
      <c r="B29" s="90" t="s">
        <v>42</v>
      </c>
      <c r="C29" s="90" t="s">
        <v>0</v>
      </c>
      <c r="D29" s="90" t="s">
        <v>281</v>
      </c>
      <c r="E29" s="98" t="s">
        <v>222</v>
      </c>
      <c r="F29" s="90"/>
      <c r="G29" s="124">
        <f>G30</f>
        <v>261813</v>
      </c>
    </row>
    <row r="30" spans="1:7" s="91" customFormat="1" ht="78.75">
      <c r="A30" s="99" t="s">
        <v>163</v>
      </c>
      <c r="B30" s="93" t="s">
        <v>42</v>
      </c>
      <c r="C30" s="93" t="s">
        <v>0</v>
      </c>
      <c r="D30" s="93" t="s">
        <v>283</v>
      </c>
      <c r="E30" s="84" t="s">
        <v>223</v>
      </c>
      <c r="F30" s="93"/>
      <c r="G30" s="125">
        <f>G31</f>
        <v>261813</v>
      </c>
    </row>
    <row r="31" spans="1:7" ht="18" customHeight="1">
      <c r="A31" s="85" t="s">
        <v>162</v>
      </c>
      <c r="B31" s="95" t="s">
        <v>42</v>
      </c>
      <c r="C31" s="95" t="s">
        <v>0</v>
      </c>
      <c r="D31" s="95" t="s">
        <v>280</v>
      </c>
      <c r="E31" s="87" t="s">
        <v>223</v>
      </c>
      <c r="F31" s="87" t="s">
        <v>143</v>
      </c>
      <c r="G31" s="122">
        <v>261813</v>
      </c>
    </row>
    <row r="32" spans="1:7" s="91" customFormat="1" ht="15.75">
      <c r="A32" s="81" t="s">
        <v>212</v>
      </c>
      <c r="B32" s="78" t="s">
        <v>42</v>
      </c>
      <c r="C32" s="78" t="s">
        <v>0</v>
      </c>
      <c r="D32" s="78" t="s">
        <v>8</v>
      </c>
      <c r="E32" s="78" t="s">
        <v>164</v>
      </c>
      <c r="F32" s="78" t="s">
        <v>164</v>
      </c>
      <c r="G32" s="123">
        <v>150000</v>
      </c>
    </row>
    <row r="33" spans="1:7" s="91" customFormat="1" ht="17.25" customHeight="1">
      <c r="A33" s="89" t="s">
        <v>201</v>
      </c>
      <c r="B33" s="90" t="s">
        <v>42</v>
      </c>
      <c r="C33" s="90" t="s">
        <v>0</v>
      </c>
      <c r="D33" s="90" t="s">
        <v>8</v>
      </c>
      <c r="E33" s="90" t="s">
        <v>202</v>
      </c>
      <c r="F33" s="90" t="s">
        <v>164</v>
      </c>
      <c r="G33" s="124">
        <v>150000</v>
      </c>
    </row>
    <row r="34" spans="1:7" s="91" customFormat="1" ht="21" customHeight="1">
      <c r="A34" s="89" t="s">
        <v>213</v>
      </c>
      <c r="B34" s="90" t="s">
        <v>42</v>
      </c>
      <c r="C34" s="90" t="s">
        <v>0</v>
      </c>
      <c r="D34" s="90" t="s">
        <v>8</v>
      </c>
      <c r="E34" s="90" t="s">
        <v>214</v>
      </c>
      <c r="F34" s="90" t="s">
        <v>164</v>
      </c>
      <c r="G34" s="124">
        <v>150000</v>
      </c>
    </row>
    <row r="35" spans="1:7" ht="18" customHeight="1">
      <c r="A35" s="92" t="s">
        <v>215</v>
      </c>
      <c r="B35" s="93" t="s">
        <v>42</v>
      </c>
      <c r="C35" s="93" t="s">
        <v>0</v>
      </c>
      <c r="D35" s="93" t="s">
        <v>8</v>
      </c>
      <c r="E35" s="93" t="s">
        <v>216</v>
      </c>
      <c r="F35" s="93" t="s">
        <v>164</v>
      </c>
      <c r="G35" s="125">
        <v>150000</v>
      </c>
    </row>
    <row r="36" spans="1:7" ht="31.5">
      <c r="A36" s="85" t="s">
        <v>180</v>
      </c>
      <c r="B36" s="95" t="s">
        <v>42</v>
      </c>
      <c r="C36" s="87" t="s">
        <v>0</v>
      </c>
      <c r="D36" s="87" t="s">
        <v>8</v>
      </c>
      <c r="E36" s="87" t="s">
        <v>216</v>
      </c>
      <c r="F36" s="87" t="s">
        <v>4</v>
      </c>
      <c r="G36" s="122">
        <v>150000</v>
      </c>
    </row>
    <row r="37" spans="1:7" s="91" customFormat="1" ht="15.75">
      <c r="A37" s="81" t="s">
        <v>217</v>
      </c>
      <c r="B37" s="78" t="s">
        <v>42</v>
      </c>
      <c r="C37" s="78" t="s">
        <v>0</v>
      </c>
      <c r="D37" s="78" t="s">
        <v>9</v>
      </c>
      <c r="E37" s="78" t="s">
        <v>164</v>
      </c>
      <c r="F37" s="78" t="s">
        <v>164</v>
      </c>
      <c r="G37" s="123">
        <f>G38</f>
        <v>743859.61</v>
      </c>
    </row>
    <row r="38" spans="1:7" s="91" customFormat="1" ht="17.25" customHeight="1">
      <c r="A38" s="89" t="s">
        <v>201</v>
      </c>
      <c r="B38" s="90" t="s">
        <v>42</v>
      </c>
      <c r="C38" s="90" t="s">
        <v>0</v>
      </c>
      <c r="D38" s="90" t="s">
        <v>9</v>
      </c>
      <c r="E38" s="90" t="s">
        <v>202</v>
      </c>
      <c r="F38" s="90" t="s">
        <v>164</v>
      </c>
      <c r="G38" s="124">
        <f>G39</f>
        <v>743859.61</v>
      </c>
    </row>
    <row r="39" spans="1:7" s="91" customFormat="1" ht="17.25" customHeight="1">
      <c r="A39" s="89" t="s">
        <v>135</v>
      </c>
      <c r="B39" s="90" t="s">
        <v>42</v>
      </c>
      <c r="C39" s="90" t="s">
        <v>0</v>
      </c>
      <c r="D39" s="90" t="s">
        <v>9</v>
      </c>
      <c r="E39" s="90" t="s">
        <v>218</v>
      </c>
      <c r="F39" s="90" t="s">
        <v>164</v>
      </c>
      <c r="G39" s="124">
        <f>G40</f>
        <v>743859.61</v>
      </c>
    </row>
    <row r="40" spans="1:7" s="91" customFormat="1" ht="20.25" customHeight="1">
      <c r="A40" s="92" t="s">
        <v>32</v>
      </c>
      <c r="B40" s="93" t="s">
        <v>42</v>
      </c>
      <c r="C40" s="93" t="s">
        <v>0</v>
      </c>
      <c r="D40" s="93" t="s">
        <v>9</v>
      </c>
      <c r="E40" s="93" t="s">
        <v>219</v>
      </c>
      <c r="F40" s="93" t="s">
        <v>164</v>
      </c>
      <c r="G40" s="125">
        <f>G41</f>
        <v>743859.61</v>
      </c>
    </row>
    <row r="41" spans="1:7" ht="18" customHeight="1">
      <c r="A41" s="94" t="s">
        <v>220</v>
      </c>
      <c r="B41" s="95" t="s">
        <v>42</v>
      </c>
      <c r="C41" s="95" t="s">
        <v>0</v>
      </c>
      <c r="D41" s="95" t="s">
        <v>9</v>
      </c>
      <c r="E41" s="95" t="s">
        <v>219</v>
      </c>
      <c r="F41" s="95" t="s">
        <v>10</v>
      </c>
      <c r="G41" s="126">
        <v>743859.61</v>
      </c>
    </row>
    <row r="42" spans="1:7" s="91" customFormat="1" ht="15.75">
      <c r="A42" s="81" t="s">
        <v>134</v>
      </c>
      <c r="B42" s="78" t="s">
        <v>42</v>
      </c>
      <c r="C42" s="78" t="s">
        <v>0</v>
      </c>
      <c r="D42" s="78" t="s">
        <v>11</v>
      </c>
      <c r="E42" s="78" t="s">
        <v>164</v>
      </c>
      <c r="F42" s="78" t="s">
        <v>164</v>
      </c>
      <c r="G42" s="123">
        <f>G43</f>
        <v>886085.57</v>
      </c>
    </row>
    <row r="43" spans="1:7" s="91" customFormat="1" ht="19.5" customHeight="1">
      <c r="A43" s="89" t="s">
        <v>201</v>
      </c>
      <c r="B43" s="90" t="s">
        <v>42</v>
      </c>
      <c r="C43" s="90" t="s">
        <v>0</v>
      </c>
      <c r="D43" s="90" t="s">
        <v>11</v>
      </c>
      <c r="E43" s="90" t="s">
        <v>202</v>
      </c>
      <c r="F43" s="90" t="s">
        <v>164</v>
      </c>
      <c r="G43" s="124">
        <f>G44</f>
        <v>886085.57</v>
      </c>
    </row>
    <row r="44" spans="1:7" s="91" customFormat="1" ht="18" customHeight="1">
      <c r="A44" s="89" t="s">
        <v>224</v>
      </c>
      <c r="B44" s="90" t="s">
        <v>42</v>
      </c>
      <c r="C44" s="90" t="s">
        <v>0</v>
      </c>
      <c r="D44" s="90" t="s">
        <v>11</v>
      </c>
      <c r="E44" s="90" t="s">
        <v>225</v>
      </c>
      <c r="F44" s="90" t="s">
        <v>164</v>
      </c>
      <c r="G44" s="124">
        <f>G45</f>
        <v>886085.57</v>
      </c>
    </row>
    <row r="45" spans="1:7" ht="18.75" customHeight="1">
      <c r="A45" s="92" t="s">
        <v>226</v>
      </c>
      <c r="B45" s="93" t="s">
        <v>42</v>
      </c>
      <c r="C45" s="93" t="s">
        <v>0</v>
      </c>
      <c r="D45" s="93" t="s">
        <v>11</v>
      </c>
      <c r="E45" s="93" t="s">
        <v>227</v>
      </c>
      <c r="F45" s="93" t="s">
        <v>164</v>
      </c>
      <c r="G45" s="125">
        <f>G46+G47</f>
        <v>886085.57</v>
      </c>
    </row>
    <row r="46" spans="1:7" ht="31.5">
      <c r="A46" s="128" t="s">
        <v>20</v>
      </c>
      <c r="B46" s="121" t="s">
        <v>42</v>
      </c>
      <c r="C46" s="129" t="s">
        <v>0</v>
      </c>
      <c r="D46" s="129" t="s">
        <v>11</v>
      </c>
      <c r="E46" s="129" t="s">
        <v>227</v>
      </c>
      <c r="F46" s="129">
        <v>242</v>
      </c>
      <c r="G46" s="122">
        <v>3652.3</v>
      </c>
    </row>
    <row r="47" spans="1:7" s="91" customFormat="1" ht="31.5">
      <c r="A47" s="85" t="s">
        <v>180</v>
      </c>
      <c r="B47" s="95" t="s">
        <v>42</v>
      </c>
      <c r="C47" s="87" t="s">
        <v>0</v>
      </c>
      <c r="D47" s="87" t="s">
        <v>11</v>
      </c>
      <c r="E47" s="87" t="s">
        <v>227</v>
      </c>
      <c r="F47" s="87" t="s">
        <v>4</v>
      </c>
      <c r="G47" s="122">
        <v>882433.27</v>
      </c>
    </row>
    <row r="48" spans="1:7" s="91" customFormat="1" ht="15.75">
      <c r="A48" s="81" t="s">
        <v>244</v>
      </c>
      <c r="B48" s="78" t="s">
        <v>42</v>
      </c>
      <c r="C48" s="78" t="s">
        <v>1</v>
      </c>
      <c r="D48" s="78" t="s">
        <v>164</v>
      </c>
      <c r="E48" s="78" t="s">
        <v>164</v>
      </c>
      <c r="F48" s="78" t="s">
        <v>164</v>
      </c>
      <c r="G48" s="123">
        <f>G49</f>
        <v>402000</v>
      </c>
    </row>
    <row r="49" spans="1:7" ht="15.75">
      <c r="A49" s="96" t="s">
        <v>245</v>
      </c>
      <c r="B49" s="90" t="s">
        <v>42</v>
      </c>
      <c r="C49" s="90" t="s">
        <v>1</v>
      </c>
      <c r="D49" s="90" t="s">
        <v>3</v>
      </c>
      <c r="E49" s="90" t="s">
        <v>164</v>
      </c>
      <c r="F49" s="90" t="s">
        <v>164</v>
      </c>
      <c r="G49" s="124">
        <f>G50</f>
        <v>402000</v>
      </c>
    </row>
    <row r="50" spans="1:7" ht="63">
      <c r="A50" s="92" t="s">
        <v>246</v>
      </c>
      <c r="B50" s="93" t="s">
        <v>42</v>
      </c>
      <c r="C50" s="93" t="s">
        <v>1</v>
      </c>
      <c r="D50" s="93" t="s">
        <v>3</v>
      </c>
      <c r="E50" s="93" t="s">
        <v>247</v>
      </c>
      <c r="F50" s="93" t="s">
        <v>164</v>
      </c>
      <c r="G50" s="125">
        <f>G51+G52+G53+G54</f>
        <v>402000</v>
      </c>
    </row>
    <row r="51" spans="1:7" ht="31.5">
      <c r="A51" s="85" t="s">
        <v>207</v>
      </c>
      <c r="B51" s="95" t="s">
        <v>42</v>
      </c>
      <c r="C51" s="87" t="s">
        <v>1</v>
      </c>
      <c r="D51" s="87" t="s">
        <v>3</v>
      </c>
      <c r="E51" s="87" t="s">
        <v>247</v>
      </c>
      <c r="F51" s="87" t="s">
        <v>2</v>
      </c>
      <c r="G51" s="122">
        <v>380744.08</v>
      </c>
    </row>
    <row r="52" spans="1:7" ht="31.5">
      <c r="A52" s="85" t="s">
        <v>192</v>
      </c>
      <c r="B52" s="95" t="s">
        <v>42</v>
      </c>
      <c r="C52" s="87" t="s">
        <v>1</v>
      </c>
      <c r="D52" s="87" t="s">
        <v>3</v>
      </c>
      <c r="E52" s="87" t="s">
        <v>247</v>
      </c>
      <c r="F52" s="87" t="s">
        <v>6</v>
      </c>
      <c r="G52" s="122">
        <v>6400</v>
      </c>
    </row>
    <row r="53" spans="1:7" ht="31.5">
      <c r="A53" s="85" t="s">
        <v>20</v>
      </c>
      <c r="B53" s="95" t="s">
        <v>42</v>
      </c>
      <c r="C53" s="87" t="s">
        <v>1</v>
      </c>
      <c r="D53" s="87" t="s">
        <v>3</v>
      </c>
      <c r="E53" s="87" t="s">
        <v>247</v>
      </c>
      <c r="F53" s="87" t="s">
        <v>12</v>
      </c>
      <c r="G53" s="122">
        <f>1500+9019.92</f>
        <v>10519.92</v>
      </c>
    </row>
    <row r="54" spans="1:7" ht="31.5">
      <c r="A54" s="85" t="s">
        <v>180</v>
      </c>
      <c r="B54" s="95" t="s">
        <v>42</v>
      </c>
      <c r="C54" s="87" t="s">
        <v>1</v>
      </c>
      <c r="D54" s="87" t="s">
        <v>3</v>
      </c>
      <c r="E54" s="87" t="s">
        <v>247</v>
      </c>
      <c r="F54" s="87" t="s">
        <v>4</v>
      </c>
      <c r="G54" s="122">
        <v>4336</v>
      </c>
    </row>
    <row r="55" spans="1:7" s="91" customFormat="1" ht="31.5">
      <c r="A55" s="81" t="s">
        <v>228</v>
      </c>
      <c r="B55" s="78" t="s">
        <v>42</v>
      </c>
      <c r="C55" s="78" t="s">
        <v>3</v>
      </c>
      <c r="D55" s="78" t="s">
        <v>164</v>
      </c>
      <c r="E55" s="78" t="s">
        <v>164</v>
      </c>
      <c r="F55" s="78" t="s">
        <v>164</v>
      </c>
      <c r="G55" s="123">
        <f>G56+G61+G66+G71</f>
        <v>997000</v>
      </c>
    </row>
    <row r="56" spans="1:7" s="91" customFormat="1" ht="15.75">
      <c r="A56" s="81" t="s">
        <v>248</v>
      </c>
      <c r="B56" s="78" t="s">
        <v>42</v>
      </c>
      <c r="C56" s="78" t="s">
        <v>3</v>
      </c>
      <c r="D56" s="78" t="s">
        <v>5</v>
      </c>
      <c r="E56" s="78" t="s">
        <v>164</v>
      </c>
      <c r="F56" s="78" t="s">
        <v>164</v>
      </c>
      <c r="G56" s="123">
        <v>47000</v>
      </c>
    </row>
    <row r="57" spans="1:7" s="91" customFormat="1" ht="17.25" customHeight="1">
      <c r="A57" s="89" t="s">
        <v>201</v>
      </c>
      <c r="B57" s="90" t="s">
        <v>42</v>
      </c>
      <c r="C57" s="90" t="s">
        <v>3</v>
      </c>
      <c r="D57" s="90" t="s">
        <v>5</v>
      </c>
      <c r="E57" s="90" t="s">
        <v>202</v>
      </c>
      <c r="F57" s="90" t="s">
        <v>164</v>
      </c>
      <c r="G57" s="124">
        <v>47000</v>
      </c>
    </row>
    <row r="58" spans="1:7" ht="18.75" customHeight="1">
      <c r="A58" s="89" t="s">
        <v>249</v>
      </c>
      <c r="B58" s="90" t="s">
        <v>42</v>
      </c>
      <c r="C58" s="90" t="s">
        <v>3</v>
      </c>
      <c r="D58" s="90" t="s">
        <v>5</v>
      </c>
      <c r="E58" s="90" t="s">
        <v>250</v>
      </c>
      <c r="F58" s="90" t="s">
        <v>164</v>
      </c>
      <c r="G58" s="124">
        <v>47000</v>
      </c>
    </row>
    <row r="59" spans="1:7" ht="47.25">
      <c r="A59" s="92" t="s">
        <v>37</v>
      </c>
      <c r="B59" s="93" t="s">
        <v>42</v>
      </c>
      <c r="C59" s="93" t="s">
        <v>3</v>
      </c>
      <c r="D59" s="93" t="s">
        <v>5</v>
      </c>
      <c r="E59" s="93" t="s">
        <v>251</v>
      </c>
      <c r="F59" s="93" t="s">
        <v>164</v>
      </c>
      <c r="G59" s="125">
        <v>47000</v>
      </c>
    </row>
    <row r="60" spans="1:7" s="91" customFormat="1" ht="31.5">
      <c r="A60" s="85" t="s">
        <v>207</v>
      </c>
      <c r="B60" s="95" t="s">
        <v>42</v>
      </c>
      <c r="C60" s="95" t="s">
        <v>3</v>
      </c>
      <c r="D60" s="87" t="s">
        <v>5</v>
      </c>
      <c r="E60" s="87" t="s">
        <v>251</v>
      </c>
      <c r="F60" s="87" t="s">
        <v>2</v>
      </c>
      <c r="G60" s="122">
        <v>47000</v>
      </c>
    </row>
    <row r="61" spans="1:7" s="91" customFormat="1" ht="31.5">
      <c r="A61" s="81" t="s">
        <v>229</v>
      </c>
      <c r="B61" s="78" t="s">
        <v>42</v>
      </c>
      <c r="C61" s="78" t="s">
        <v>3</v>
      </c>
      <c r="D61" s="78" t="s">
        <v>13</v>
      </c>
      <c r="E61" s="78" t="s">
        <v>164</v>
      </c>
      <c r="F61" s="78" t="s">
        <v>164</v>
      </c>
      <c r="G61" s="123">
        <v>600000</v>
      </c>
    </row>
    <row r="62" spans="1:7" s="91" customFormat="1" ht="18.75" customHeight="1">
      <c r="A62" s="89" t="s">
        <v>201</v>
      </c>
      <c r="B62" s="90" t="s">
        <v>42</v>
      </c>
      <c r="C62" s="90" t="s">
        <v>3</v>
      </c>
      <c r="D62" s="90" t="s">
        <v>13</v>
      </c>
      <c r="E62" s="90" t="s">
        <v>202</v>
      </c>
      <c r="F62" s="90" t="s">
        <v>164</v>
      </c>
      <c r="G62" s="124">
        <v>600000</v>
      </c>
    </row>
    <row r="63" spans="1:7" ht="18" customHeight="1">
      <c r="A63" s="89" t="s">
        <v>224</v>
      </c>
      <c r="B63" s="90" t="s">
        <v>42</v>
      </c>
      <c r="C63" s="90" t="s">
        <v>3</v>
      </c>
      <c r="D63" s="90" t="s">
        <v>13</v>
      </c>
      <c r="E63" s="90" t="s">
        <v>225</v>
      </c>
      <c r="F63" s="90" t="s">
        <v>164</v>
      </c>
      <c r="G63" s="124">
        <v>600000</v>
      </c>
    </row>
    <row r="64" spans="1:7" ht="31.5" customHeight="1">
      <c r="A64" s="92" t="s">
        <v>230</v>
      </c>
      <c r="B64" s="93" t="s">
        <v>42</v>
      </c>
      <c r="C64" s="93" t="s">
        <v>3</v>
      </c>
      <c r="D64" s="93" t="s">
        <v>13</v>
      </c>
      <c r="E64" s="93" t="s">
        <v>231</v>
      </c>
      <c r="F64" s="93" t="s">
        <v>164</v>
      </c>
      <c r="G64" s="125">
        <v>600000</v>
      </c>
    </row>
    <row r="65" spans="1:7" s="91" customFormat="1" ht="31.5">
      <c r="A65" s="85" t="s">
        <v>180</v>
      </c>
      <c r="B65" s="95" t="s">
        <v>42</v>
      </c>
      <c r="C65" s="87" t="s">
        <v>3</v>
      </c>
      <c r="D65" s="87" t="s">
        <v>13</v>
      </c>
      <c r="E65" s="87" t="s">
        <v>231</v>
      </c>
      <c r="F65" s="87" t="s">
        <v>4</v>
      </c>
      <c r="G65" s="122">
        <v>600000</v>
      </c>
    </row>
    <row r="66" spans="1:7" s="91" customFormat="1" ht="15.75">
      <c r="A66" s="81" t="s">
        <v>147</v>
      </c>
      <c r="B66" s="78" t="s">
        <v>42</v>
      </c>
      <c r="C66" s="78" t="s">
        <v>3</v>
      </c>
      <c r="D66" s="78" t="s">
        <v>17</v>
      </c>
      <c r="E66" s="78" t="s">
        <v>164</v>
      </c>
      <c r="F66" s="78" t="s">
        <v>164</v>
      </c>
      <c r="G66" s="123">
        <v>300000</v>
      </c>
    </row>
    <row r="67" spans="1:7" s="91" customFormat="1" ht="16.5" customHeight="1">
      <c r="A67" s="89" t="s">
        <v>201</v>
      </c>
      <c r="B67" s="90" t="s">
        <v>42</v>
      </c>
      <c r="C67" s="90" t="s">
        <v>3</v>
      </c>
      <c r="D67" s="90" t="s">
        <v>17</v>
      </c>
      <c r="E67" s="90" t="s">
        <v>202</v>
      </c>
      <c r="F67" s="90" t="s">
        <v>164</v>
      </c>
      <c r="G67" s="124">
        <v>300000</v>
      </c>
    </row>
    <row r="68" spans="1:7" ht="17.25" customHeight="1">
      <c r="A68" s="89" t="s">
        <v>224</v>
      </c>
      <c r="B68" s="90" t="s">
        <v>42</v>
      </c>
      <c r="C68" s="90" t="s">
        <v>3</v>
      </c>
      <c r="D68" s="90" t="s">
        <v>17</v>
      </c>
      <c r="E68" s="90" t="s">
        <v>225</v>
      </c>
      <c r="F68" s="90" t="s">
        <v>164</v>
      </c>
      <c r="G68" s="124">
        <v>300000</v>
      </c>
    </row>
    <row r="69" spans="1:7" ht="16.5" customHeight="1">
      <c r="A69" s="92" t="s">
        <v>187</v>
      </c>
      <c r="B69" s="93" t="s">
        <v>42</v>
      </c>
      <c r="C69" s="93" t="s">
        <v>3</v>
      </c>
      <c r="D69" s="93" t="s">
        <v>17</v>
      </c>
      <c r="E69" s="93" t="s">
        <v>232</v>
      </c>
      <c r="F69" s="93" t="s">
        <v>164</v>
      </c>
      <c r="G69" s="125">
        <v>300000</v>
      </c>
    </row>
    <row r="70" spans="1:7" s="91" customFormat="1" ht="31.5">
      <c r="A70" s="85" t="s">
        <v>180</v>
      </c>
      <c r="B70" s="95" t="s">
        <v>42</v>
      </c>
      <c r="C70" s="87" t="s">
        <v>3</v>
      </c>
      <c r="D70" s="87" t="s">
        <v>17</v>
      </c>
      <c r="E70" s="87" t="s">
        <v>232</v>
      </c>
      <c r="F70" s="87" t="s">
        <v>4</v>
      </c>
      <c r="G70" s="122">
        <v>300000</v>
      </c>
    </row>
    <row r="71" spans="1:7" s="91" customFormat="1" ht="31.5">
      <c r="A71" s="81" t="s">
        <v>252</v>
      </c>
      <c r="B71" s="78" t="s">
        <v>42</v>
      </c>
      <c r="C71" s="78" t="s">
        <v>3</v>
      </c>
      <c r="D71" s="78" t="s">
        <v>46</v>
      </c>
      <c r="E71" s="78" t="s">
        <v>164</v>
      </c>
      <c r="F71" s="78" t="s">
        <v>164</v>
      </c>
      <c r="G71" s="123">
        <v>50000</v>
      </c>
    </row>
    <row r="72" spans="1:7" s="91" customFormat="1" ht="31.5">
      <c r="A72" s="89" t="s">
        <v>183</v>
      </c>
      <c r="B72" s="90" t="s">
        <v>42</v>
      </c>
      <c r="C72" s="90" t="s">
        <v>3</v>
      </c>
      <c r="D72" s="90" t="s">
        <v>46</v>
      </c>
      <c r="E72" s="90" t="s">
        <v>253</v>
      </c>
      <c r="F72" s="90" t="s">
        <v>164</v>
      </c>
      <c r="G72" s="124">
        <v>50000</v>
      </c>
    </row>
    <row r="73" spans="1:7" ht="17.25" customHeight="1">
      <c r="A73" s="89" t="s">
        <v>148</v>
      </c>
      <c r="B73" s="90" t="s">
        <v>42</v>
      </c>
      <c r="C73" s="90" t="s">
        <v>3</v>
      </c>
      <c r="D73" s="90" t="s">
        <v>46</v>
      </c>
      <c r="E73" s="90" t="s">
        <v>254</v>
      </c>
      <c r="F73" s="90" t="s">
        <v>164</v>
      </c>
      <c r="G73" s="124">
        <v>50000</v>
      </c>
    </row>
    <row r="74" spans="1:7" ht="18.75" customHeight="1">
      <c r="A74" s="92" t="s">
        <v>149</v>
      </c>
      <c r="B74" s="93" t="s">
        <v>42</v>
      </c>
      <c r="C74" s="93" t="s">
        <v>3</v>
      </c>
      <c r="D74" s="93" t="s">
        <v>46</v>
      </c>
      <c r="E74" s="93" t="s">
        <v>255</v>
      </c>
      <c r="F74" s="93" t="s">
        <v>164</v>
      </c>
      <c r="G74" s="125">
        <v>50000</v>
      </c>
    </row>
    <row r="75" spans="1:7" s="91" customFormat="1" ht="31.5">
      <c r="A75" s="85" t="s">
        <v>180</v>
      </c>
      <c r="B75" s="95" t="s">
        <v>42</v>
      </c>
      <c r="C75" s="87" t="s">
        <v>3</v>
      </c>
      <c r="D75" s="87" t="s">
        <v>46</v>
      </c>
      <c r="E75" s="87" t="s">
        <v>255</v>
      </c>
      <c r="F75" s="87" t="s">
        <v>4</v>
      </c>
      <c r="G75" s="122">
        <v>50000</v>
      </c>
    </row>
    <row r="76" spans="1:7" s="91" customFormat="1" ht="17.25" customHeight="1">
      <c r="A76" s="81" t="s">
        <v>256</v>
      </c>
      <c r="B76" s="78" t="s">
        <v>42</v>
      </c>
      <c r="C76" s="78" t="s">
        <v>5</v>
      </c>
      <c r="D76" s="78" t="s">
        <v>164</v>
      </c>
      <c r="E76" s="78" t="s">
        <v>164</v>
      </c>
      <c r="F76" s="78" t="s">
        <v>164</v>
      </c>
      <c r="G76" s="123">
        <f>G77+G84</f>
        <v>995151</v>
      </c>
    </row>
    <row r="77" spans="1:7" s="91" customFormat="1" ht="15.75">
      <c r="A77" s="81" t="s">
        <v>257</v>
      </c>
      <c r="B77" s="78" t="s">
        <v>42</v>
      </c>
      <c r="C77" s="78" t="s">
        <v>5</v>
      </c>
      <c r="D77" s="78" t="s">
        <v>13</v>
      </c>
      <c r="E77" s="78" t="s">
        <v>164</v>
      </c>
      <c r="F77" s="78" t="s">
        <v>164</v>
      </c>
      <c r="G77" s="123">
        <f>G78</f>
        <v>547151</v>
      </c>
    </row>
    <row r="78" spans="1:7" s="91" customFormat="1" ht="18.75" customHeight="1">
      <c r="A78" s="89" t="s">
        <v>176</v>
      </c>
      <c r="B78" s="90" t="s">
        <v>42</v>
      </c>
      <c r="C78" s="90" t="s">
        <v>5</v>
      </c>
      <c r="D78" s="90" t="s">
        <v>13</v>
      </c>
      <c r="E78" s="90" t="s">
        <v>258</v>
      </c>
      <c r="F78" s="90" t="s">
        <v>164</v>
      </c>
      <c r="G78" s="124">
        <f>G79</f>
        <v>547151</v>
      </c>
    </row>
    <row r="79" spans="1:7" s="91" customFormat="1" ht="19.5" customHeight="1">
      <c r="A79" s="89" t="s">
        <v>21</v>
      </c>
      <c r="B79" s="90" t="s">
        <v>42</v>
      </c>
      <c r="C79" s="90" t="s">
        <v>5</v>
      </c>
      <c r="D79" s="90" t="s">
        <v>13</v>
      </c>
      <c r="E79" s="90" t="s">
        <v>259</v>
      </c>
      <c r="F79" s="90" t="s">
        <v>164</v>
      </c>
      <c r="G79" s="124">
        <f>G80+G82</f>
        <v>547151</v>
      </c>
    </row>
    <row r="80" spans="1:7" s="91" customFormat="1" ht="33" customHeight="1">
      <c r="A80" s="92" t="s">
        <v>22</v>
      </c>
      <c r="B80" s="93" t="s">
        <v>42</v>
      </c>
      <c r="C80" s="93" t="s">
        <v>5</v>
      </c>
      <c r="D80" s="93" t="s">
        <v>13</v>
      </c>
      <c r="E80" s="93" t="s">
        <v>260</v>
      </c>
      <c r="F80" s="93" t="s">
        <v>164</v>
      </c>
      <c r="G80" s="125">
        <v>200000</v>
      </c>
    </row>
    <row r="81" spans="1:7" s="91" customFormat="1" ht="31.5">
      <c r="A81" s="94" t="s">
        <v>180</v>
      </c>
      <c r="B81" s="95" t="s">
        <v>42</v>
      </c>
      <c r="C81" s="95" t="s">
        <v>5</v>
      </c>
      <c r="D81" s="95" t="s">
        <v>13</v>
      </c>
      <c r="E81" s="95" t="s">
        <v>260</v>
      </c>
      <c r="F81" s="95" t="s">
        <v>4</v>
      </c>
      <c r="G81" s="126">
        <v>200000</v>
      </c>
    </row>
    <row r="82" spans="1:7" ht="30.75" customHeight="1">
      <c r="A82" s="92" t="s">
        <v>181</v>
      </c>
      <c r="B82" s="93" t="s">
        <v>42</v>
      </c>
      <c r="C82" s="93" t="s">
        <v>5</v>
      </c>
      <c r="D82" s="93" t="s">
        <v>13</v>
      </c>
      <c r="E82" s="93" t="s">
        <v>261</v>
      </c>
      <c r="F82" s="93" t="s">
        <v>164</v>
      </c>
      <c r="G82" s="125">
        <v>347151</v>
      </c>
    </row>
    <row r="83" spans="1:7" s="91" customFormat="1" ht="31.5">
      <c r="A83" s="94" t="s">
        <v>182</v>
      </c>
      <c r="B83" s="95" t="s">
        <v>42</v>
      </c>
      <c r="C83" s="95" t="s">
        <v>5</v>
      </c>
      <c r="D83" s="95" t="s">
        <v>13</v>
      </c>
      <c r="E83" s="95" t="s">
        <v>261</v>
      </c>
      <c r="F83" s="95" t="s">
        <v>23</v>
      </c>
      <c r="G83" s="126">
        <v>347151</v>
      </c>
    </row>
    <row r="84" spans="1:7" s="91" customFormat="1" ht="15.75">
      <c r="A84" s="81" t="s">
        <v>262</v>
      </c>
      <c r="B84" s="78" t="s">
        <v>42</v>
      </c>
      <c r="C84" s="78" t="s">
        <v>5</v>
      </c>
      <c r="D84" s="78" t="s">
        <v>14</v>
      </c>
      <c r="E84" s="78" t="s">
        <v>164</v>
      </c>
      <c r="F84" s="78" t="s">
        <v>164</v>
      </c>
      <c r="G84" s="123">
        <v>448000</v>
      </c>
    </row>
    <row r="85" spans="1:7" s="91" customFormat="1" ht="18" customHeight="1">
      <c r="A85" s="89" t="s">
        <v>201</v>
      </c>
      <c r="B85" s="90" t="s">
        <v>42</v>
      </c>
      <c r="C85" s="90" t="s">
        <v>5</v>
      </c>
      <c r="D85" s="90" t="s">
        <v>14</v>
      </c>
      <c r="E85" s="90" t="s">
        <v>202</v>
      </c>
      <c r="F85" s="90" t="s">
        <v>164</v>
      </c>
      <c r="G85" s="124">
        <v>448000</v>
      </c>
    </row>
    <row r="86" spans="1:7" ht="18" customHeight="1">
      <c r="A86" s="89" t="s">
        <v>221</v>
      </c>
      <c r="B86" s="90" t="s">
        <v>42</v>
      </c>
      <c r="C86" s="90" t="s">
        <v>5</v>
      </c>
      <c r="D86" s="90" t="s">
        <v>14</v>
      </c>
      <c r="E86" s="90" t="s">
        <v>222</v>
      </c>
      <c r="F86" s="90" t="s">
        <v>164</v>
      </c>
      <c r="G86" s="124">
        <v>448000</v>
      </c>
    </row>
    <row r="87" spans="1:7" ht="78.75">
      <c r="A87" s="92" t="s">
        <v>163</v>
      </c>
      <c r="B87" s="93" t="s">
        <v>42</v>
      </c>
      <c r="C87" s="93" t="s">
        <v>5</v>
      </c>
      <c r="D87" s="93" t="s">
        <v>14</v>
      </c>
      <c r="E87" s="93" t="s">
        <v>223</v>
      </c>
      <c r="F87" s="93" t="s">
        <v>164</v>
      </c>
      <c r="G87" s="125">
        <v>448000</v>
      </c>
    </row>
    <row r="88" spans="1:7" ht="18.75" customHeight="1">
      <c r="A88" s="85" t="s">
        <v>162</v>
      </c>
      <c r="B88" s="95" t="s">
        <v>42</v>
      </c>
      <c r="C88" s="87" t="s">
        <v>5</v>
      </c>
      <c r="D88" s="87" t="s">
        <v>14</v>
      </c>
      <c r="E88" s="87" t="s">
        <v>223</v>
      </c>
      <c r="F88" s="87" t="s">
        <v>143</v>
      </c>
      <c r="G88" s="122">
        <v>448000</v>
      </c>
    </row>
    <row r="89" spans="1:7" s="91" customFormat="1" ht="15.75">
      <c r="A89" s="81" t="s">
        <v>233</v>
      </c>
      <c r="B89" s="78" t="s">
        <v>42</v>
      </c>
      <c r="C89" s="78" t="s">
        <v>7</v>
      </c>
      <c r="D89" s="78" t="s">
        <v>164</v>
      </c>
      <c r="E89" s="78" t="s">
        <v>164</v>
      </c>
      <c r="F89" s="78" t="s">
        <v>164</v>
      </c>
      <c r="G89" s="123">
        <f>G90+G96</f>
        <v>6729885.9500000002</v>
      </c>
    </row>
    <row r="90" spans="1:7" s="91" customFormat="1" ht="15.75">
      <c r="A90" s="81" t="s">
        <v>133</v>
      </c>
      <c r="B90" s="78" t="s">
        <v>42</v>
      </c>
      <c r="C90" s="78" t="s">
        <v>7</v>
      </c>
      <c r="D90" s="78" t="s">
        <v>0</v>
      </c>
      <c r="E90" s="78" t="s">
        <v>164</v>
      </c>
      <c r="F90" s="78" t="s">
        <v>164</v>
      </c>
      <c r="G90" s="123">
        <f>G91</f>
        <v>1415164.98</v>
      </c>
    </row>
    <row r="91" spans="1:7" s="91" customFormat="1" ht="21" customHeight="1">
      <c r="A91" s="89" t="s">
        <v>201</v>
      </c>
      <c r="B91" s="90" t="s">
        <v>42</v>
      </c>
      <c r="C91" s="90" t="s">
        <v>7</v>
      </c>
      <c r="D91" s="90" t="s">
        <v>0</v>
      </c>
      <c r="E91" s="90" t="s">
        <v>202</v>
      </c>
      <c r="F91" s="90" t="s">
        <v>164</v>
      </c>
      <c r="G91" s="124">
        <f>G92</f>
        <v>1415164.98</v>
      </c>
    </row>
    <row r="92" spans="1:7" s="91" customFormat="1" ht="21.75" customHeight="1">
      <c r="A92" s="89" t="s">
        <v>224</v>
      </c>
      <c r="B92" s="90" t="s">
        <v>42</v>
      </c>
      <c r="C92" s="90" t="s">
        <v>7</v>
      </c>
      <c r="D92" s="90" t="s">
        <v>0</v>
      </c>
      <c r="E92" s="90" t="s">
        <v>225</v>
      </c>
      <c r="F92" s="90" t="s">
        <v>164</v>
      </c>
      <c r="G92" s="124">
        <f>G93</f>
        <v>1415164.98</v>
      </c>
    </row>
    <row r="93" spans="1:7" ht="18.75" customHeight="1">
      <c r="A93" s="92" t="s">
        <v>234</v>
      </c>
      <c r="B93" s="93" t="s">
        <v>42</v>
      </c>
      <c r="C93" s="93" t="s">
        <v>7</v>
      </c>
      <c r="D93" s="93" t="s">
        <v>0</v>
      </c>
      <c r="E93" s="93" t="s">
        <v>235</v>
      </c>
      <c r="F93" s="93" t="s">
        <v>164</v>
      </c>
      <c r="G93" s="125">
        <f>G94+G95</f>
        <v>1415164.98</v>
      </c>
    </row>
    <row r="94" spans="1:7" ht="31.5">
      <c r="A94" s="94" t="s">
        <v>182</v>
      </c>
      <c r="B94" s="95" t="s">
        <v>42</v>
      </c>
      <c r="C94" s="95" t="s">
        <v>7</v>
      </c>
      <c r="D94" s="95" t="s">
        <v>0</v>
      </c>
      <c r="E94" s="95" t="s">
        <v>235</v>
      </c>
      <c r="F94" s="95" t="s">
        <v>23</v>
      </c>
      <c r="G94" s="126">
        <f>1000000+276050.18</f>
        <v>1276050.18</v>
      </c>
    </row>
    <row r="95" spans="1:7" s="91" customFormat="1" ht="20.25" customHeight="1">
      <c r="A95" s="85" t="s">
        <v>36</v>
      </c>
      <c r="B95" s="95" t="s">
        <v>42</v>
      </c>
      <c r="C95" s="87" t="s">
        <v>7</v>
      </c>
      <c r="D95" s="87" t="s">
        <v>0</v>
      </c>
      <c r="E95" s="87" t="s">
        <v>235</v>
      </c>
      <c r="F95" s="87" t="s">
        <v>18</v>
      </c>
      <c r="G95" s="122">
        <v>139114.79999999999</v>
      </c>
    </row>
    <row r="96" spans="1:7" s="91" customFormat="1" ht="15.75">
      <c r="A96" s="81" t="s">
        <v>40</v>
      </c>
      <c r="B96" s="78" t="s">
        <v>42</v>
      </c>
      <c r="C96" s="78" t="s">
        <v>7</v>
      </c>
      <c r="D96" s="78" t="s">
        <v>3</v>
      </c>
      <c r="E96" s="78" t="s">
        <v>164</v>
      </c>
      <c r="F96" s="78" t="s">
        <v>164</v>
      </c>
      <c r="G96" s="123">
        <f>G97+G99</f>
        <v>5314720.97</v>
      </c>
    </row>
    <row r="97" spans="1:7" s="91" customFormat="1" ht="47.25">
      <c r="A97" s="92" t="s">
        <v>300</v>
      </c>
      <c r="B97" s="93" t="s">
        <v>42</v>
      </c>
      <c r="C97" s="93" t="s">
        <v>7</v>
      </c>
      <c r="D97" s="93" t="s">
        <v>3</v>
      </c>
      <c r="E97" s="93" t="s">
        <v>263</v>
      </c>
      <c r="F97" s="93" t="s">
        <v>164</v>
      </c>
      <c r="G97" s="125">
        <v>2000000</v>
      </c>
    </row>
    <row r="98" spans="1:7" s="91" customFormat="1" ht="31.5">
      <c r="A98" s="94" t="s">
        <v>180</v>
      </c>
      <c r="B98" s="95" t="s">
        <v>42</v>
      </c>
      <c r="C98" s="95" t="s">
        <v>7</v>
      </c>
      <c r="D98" s="95" t="s">
        <v>3</v>
      </c>
      <c r="E98" s="95" t="s">
        <v>263</v>
      </c>
      <c r="F98" s="95" t="s">
        <v>4</v>
      </c>
      <c r="G98" s="126">
        <v>2000000</v>
      </c>
    </row>
    <row r="99" spans="1:7" s="91" customFormat="1" ht="18.75" customHeight="1">
      <c r="A99" s="116" t="s">
        <v>201</v>
      </c>
      <c r="B99" s="117" t="s">
        <v>42</v>
      </c>
      <c r="C99" s="117" t="s">
        <v>7</v>
      </c>
      <c r="D99" s="117" t="s">
        <v>3</v>
      </c>
      <c r="E99" s="117" t="s">
        <v>202</v>
      </c>
      <c r="F99" s="117" t="s">
        <v>164</v>
      </c>
      <c r="G99" s="124">
        <f>G100+G103</f>
        <v>3314720.97</v>
      </c>
    </row>
    <row r="100" spans="1:7" s="91" customFormat="1" ht="15.75">
      <c r="A100" s="116" t="s">
        <v>224</v>
      </c>
      <c r="B100" s="117" t="s">
        <v>42</v>
      </c>
      <c r="C100" s="117" t="s">
        <v>7</v>
      </c>
      <c r="D100" s="117" t="s">
        <v>3</v>
      </c>
      <c r="E100" s="117">
        <v>9960000</v>
      </c>
      <c r="F100" s="117" t="s">
        <v>164</v>
      </c>
      <c r="G100" s="124">
        <f>G101</f>
        <v>3000</v>
      </c>
    </row>
    <row r="101" spans="1:7" s="91" customFormat="1" ht="47.25">
      <c r="A101" s="118" t="s">
        <v>313</v>
      </c>
      <c r="B101" s="119" t="s">
        <v>42</v>
      </c>
      <c r="C101" s="119" t="s">
        <v>7</v>
      </c>
      <c r="D101" s="119" t="s">
        <v>3</v>
      </c>
      <c r="E101" s="119">
        <v>9966408</v>
      </c>
      <c r="F101" s="119" t="s">
        <v>164</v>
      </c>
      <c r="G101" s="125">
        <f>G102</f>
        <v>3000</v>
      </c>
    </row>
    <row r="102" spans="1:7" s="91" customFormat="1" ht="31.5">
      <c r="A102" s="120" t="s">
        <v>180</v>
      </c>
      <c r="B102" s="121" t="s">
        <v>42</v>
      </c>
      <c r="C102" s="121" t="s">
        <v>7</v>
      </c>
      <c r="D102" s="121" t="s">
        <v>3</v>
      </c>
      <c r="E102" s="121">
        <v>9966408</v>
      </c>
      <c r="F102" s="121" t="s">
        <v>4</v>
      </c>
      <c r="G102" s="126">
        <v>3000</v>
      </c>
    </row>
    <row r="103" spans="1:7" s="91" customFormat="1" ht="18" customHeight="1">
      <c r="A103" s="89" t="s">
        <v>224</v>
      </c>
      <c r="B103" s="90" t="s">
        <v>42</v>
      </c>
      <c r="C103" s="90" t="s">
        <v>7</v>
      </c>
      <c r="D103" s="90" t="s">
        <v>3</v>
      </c>
      <c r="E103" s="90" t="s">
        <v>225</v>
      </c>
      <c r="F103" s="90" t="s">
        <v>164</v>
      </c>
      <c r="G103" s="124">
        <f>G104+G106</f>
        <v>3311720.97</v>
      </c>
    </row>
    <row r="104" spans="1:7" s="91" customFormat="1" ht="16.5" customHeight="1">
      <c r="A104" s="92" t="s">
        <v>41</v>
      </c>
      <c r="B104" s="93" t="s">
        <v>42</v>
      </c>
      <c r="C104" s="93" t="s">
        <v>7</v>
      </c>
      <c r="D104" s="93" t="s">
        <v>3</v>
      </c>
      <c r="E104" s="93" t="s">
        <v>236</v>
      </c>
      <c r="F104" s="93" t="s">
        <v>164</v>
      </c>
      <c r="G104" s="125">
        <f>G105</f>
        <v>770500.14</v>
      </c>
    </row>
    <row r="105" spans="1:7" s="91" customFormat="1" ht="31.5">
      <c r="A105" s="94" t="s">
        <v>180</v>
      </c>
      <c r="B105" s="95" t="s">
        <v>42</v>
      </c>
      <c r="C105" s="95" t="s">
        <v>7</v>
      </c>
      <c r="D105" s="95" t="s">
        <v>3</v>
      </c>
      <c r="E105" s="95" t="s">
        <v>236</v>
      </c>
      <c r="F105" s="95" t="s">
        <v>4</v>
      </c>
      <c r="G105" s="126">
        <f>1469618.39-699118.25</f>
        <v>770500.14</v>
      </c>
    </row>
    <row r="106" spans="1:7" ht="32.25" customHeight="1">
      <c r="A106" s="92" t="s">
        <v>237</v>
      </c>
      <c r="B106" s="93" t="s">
        <v>42</v>
      </c>
      <c r="C106" s="93" t="s">
        <v>7</v>
      </c>
      <c r="D106" s="93" t="s">
        <v>3</v>
      </c>
      <c r="E106" s="93" t="s">
        <v>238</v>
      </c>
      <c r="F106" s="93" t="s">
        <v>164</v>
      </c>
      <c r="G106" s="125">
        <f>G107</f>
        <v>2541220.83</v>
      </c>
    </row>
    <row r="107" spans="1:7" s="91" customFormat="1" ht="31.5">
      <c r="A107" s="94" t="s">
        <v>180</v>
      </c>
      <c r="B107" s="95" t="s">
        <v>42</v>
      </c>
      <c r="C107" s="95" t="s">
        <v>7</v>
      </c>
      <c r="D107" s="95" t="s">
        <v>3</v>
      </c>
      <c r="E107" s="95" t="s">
        <v>238</v>
      </c>
      <c r="F107" s="95" t="s">
        <v>4</v>
      </c>
      <c r="G107" s="126">
        <v>2541220.83</v>
      </c>
    </row>
    <row r="108" spans="1:7" s="91" customFormat="1" ht="15.75">
      <c r="A108" s="81" t="s">
        <v>264</v>
      </c>
      <c r="B108" s="131" t="s">
        <v>42</v>
      </c>
      <c r="C108" s="131" t="s">
        <v>16</v>
      </c>
      <c r="D108" s="131" t="s">
        <v>164</v>
      </c>
      <c r="E108" s="131" t="s">
        <v>164</v>
      </c>
      <c r="F108" s="131" t="s">
        <v>164</v>
      </c>
      <c r="G108" s="123">
        <f>G109+G118</f>
        <v>11086384.23</v>
      </c>
    </row>
    <row r="109" spans="1:7" s="91" customFormat="1" ht="15.75">
      <c r="A109" s="81" t="s">
        <v>265</v>
      </c>
      <c r="B109" s="131" t="s">
        <v>42</v>
      </c>
      <c r="C109" s="131" t="s">
        <v>16</v>
      </c>
      <c r="D109" s="131" t="s">
        <v>0</v>
      </c>
      <c r="E109" s="131" t="s">
        <v>164</v>
      </c>
      <c r="F109" s="131" t="s">
        <v>164</v>
      </c>
      <c r="G109" s="123">
        <f>G110+G114</f>
        <v>11028846.23</v>
      </c>
    </row>
    <row r="110" spans="1:7" s="91" customFormat="1" ht="20.25" customHeight="1">
      <c r="A110" s="89" t="s">
        <v>29</v>
      </c>
      <c r="B110" s="117" t="s">
        <v>42</v>
      </c>
      <c r="C110" s="117" t="s">
        <v>16</v>
      </c>
      <c r="D110" s="117" t="s">
        <v>0</v>
      </c>
      <c r="E110" s="117" t="s">
        <v>266</v>
      </c>
      <c r="F110" s="117" t="s">
        <v>164</v>
      </c>
      <c r="G110" s="124">
        <f>G111</f>
        <v>11026501.23</v>
      </c>
    </row>
    <row r="111" spans="1:7" s="91" customFormat="1" ht="19.5" customHeight="1">
      <c r="A111" s="89" t="s">
        <v>24</v>
      </c>
      <c r="B111" s="117" t="s">
        <v>42</v>
      </c>
      <c r="C111" s="117" t="s">
        <v>16</v>
      </c>
      <c r="D111" s="117" t="s">
        <v>0</v>
      </c>
      <c r="E111" s="117" t="s">
        <v>267</v>
      </c>
      <c r="F111" s="117" t="s">
        <v>164</v>
      </c>
      <c r="G111" s="124">
        <f>G112</f>
        <v>11026501.23</v>
      </c>
    </row>
    <row r="112" spans="1:7" ht="35.25" customHeight="1">
      <c r="A112" s="92" t="s">
        <v>39</v>
      </c>
      <c r="B112" s="119" t="s">
        <v>42</v>
      </c>
      <c r="C112" s="119" t="s">
        <v>16</v>
      </c>
      <c r="D112" s="119" t="s">
        <v>0</v>
      </c>
      <c r="E112" s="119" t="s">
        <v>268</v>
      </c>
      <c r="F112" s="119" t="s">
        <v>164</v>
      </c>
      <c r="G112" s="125">
        <f>G113</f>
        <v>11026501.23</v>
      </c>
    </row>
    <row r="113" spans="1:7" ht="51" customHeight="1">
      <c r="A113" s="94" t="s">
        <v>175</v>
      </c>
      <c r="B113" s="121" t="s">
        <v>42</v>
      </c>
      <c r="C113" s="121" t="s">
        <v>16</v>
      </c>
      <c r="D113" s="121" t="s">
        <v>0</v>
      </c>
      <c r="E113" s="121" t="s">
        <v>268</v>
      </c>
      <c r="F113" s="121" t="s">
        <v>15</v>
      </c>
      <c r="G113" s="126">
        <v>11026501.23</v>
      </c>
    </row>
    <row r="114" spans="1:7" s="91" customFormat="1" ht="15.75">
      <c r="A114" s="116" t="s">
        <v>201</v>
      </c>
      <c r="B114" s="117" t="s">
        <v>42</v>
      </c>
      <c r="C114" s="117" t="s">
        <v>16</v>
      </c>
      <c r="D114" s="117" t="s">
        <v>0</v>
      </c>
      <c r="E114" s="117">
        <v>9900000</v>
      </c>
      <c r="F114" s="117" t="s">
        <v>164</v>
      </c>
      <c r="G114" s="124">
        <f>G115</f>
        <v>2345</v>
      </c>
    </row>
    <row r="115" spans="1:7" s="91" customFormat="1" ht="15.75">
      <c r="A115" s="116" t="s">
        <v>224</v>
      </c>
      <c r="B115" s="117" t="s">
        <v>42</v>
      </c>
      <c r="C115" s="117" t="s">
        <v>16</v>
      </c>
      <c r="D115" s="117" t="s">
        <v>0</v>
      </c>
      <c r="E115" s="117">
        <v>9980000</v>
      </c>
      <c r="F115" s="117" t="s">
        <v>164</v>
      </c>
      <c r="G115" s="124">
        <f>G116</f>
        <v>2345</v>
      </c>
    </row>
    <row r="116" spans="1:7" s="91" customFormat="1" ht="15.75">
      <c r="A116" s="118" t="s">
        <v>24</v>
      </c>
      <c r="B116" s="119" t="s">
        <v>42</v>
      </c>
      <c r="C116" s="119" t="s">
        <v>16</v>
      </c>
      <c r="D116" s="119" t="s">
        <v>0</v>
      </c>
      <c r="E116" s="119">
        <v>9982548</v>
      </c>
      <c r="F116" s="119" t="s">
        <v>164</v>
      </c>
      <c r="G116" s="125">
        <f>G117</f>
        <v>2345</v>
      </c>
    </row>
    <row r="117" spans="1:7" ht="31.5">
      <c r="A117" s="120" t="s">
        <v>180</v>
      </c>
      <c r="B117" s="121" t="s">
        <v>42</v>
      </c>
      <c r="C117" s="121" t="s">
        <v>16</v>
      </c>
      <c r="D117" s="121" t="s">
        <v>0</v>
      </c>
      <c r="E117" s="121">
        <v>9982548</v>
      </c>
      <c r="F117" s="121">
        <v>244</v>
      </c>
      <c r="G117" s="126">
        <v>2345</v>
      </c>
    </row>
    <row r="118" spans="1:7" ht="15.75">
      <c r="A118" s="130" t="s">
        <v>314</v>
      </c>
      <c r="B118" s="131" t="s">
        <v>42</v>
      </c>
      <c r="C118" s="131" t="s">
        <v>16</v>
      </c>
      <c r="D118" s="131" t="s">
        <v>317</v>
      </c>
      <c r="E118" s="131"/>
      <c r="F118" s="131"/>
      <c r="G118" s="123">
        <f>G119</f>
        <v>57538</v>
      </c>
    </row>
    <row r="119" spans="1:7" s="91" customFormat="1" ht="15.75">
      <c r="A119" s="89" t="s">
        <v>201</v>
      </c>
      <c r="B119" s="117" t="s">
        <v>42</v>
      </c>
      <c r="C119" s="117" t="s">
        <v>16</v>
      </c>
      <c r="D119" s="117" t="s">
        <v>318</v>
      </c>
      <c r="E119" s="117">
        <v>9900000</v>
      </c>
      <c r="F119" s="117"/>
      <c r="G119" s="124">
        <f>G120</f>
        <v>57538</v>
      </c>
    </row>
    <row r="120" spans="1:7" s="91" customFormat="1" ht="15.75">
      <c r="A120" s="89" t="s">
        <v>224</v>
      </c>
      <c r="B120" s="117" t="s">
        <v>42</v>
      </c>
      <c r="C120" s="117" t="s">
        <v>16</v>
      </c>
      <c r="D120" s="117" t="s">
        <v>317</v>
      </c>
      <c r="E120" s="117">
        <v>9980000</v>
      </c>
      <c r="F120" s="117"/>
      <c r="G120" s="124">
        <f>G121+G123</f>
        <v>57538</v>
      </c>
    </row>
    <row r="121" spans="1:7" s="91" customFormat="1" ht="15.75">
      <c r="A121" s="92" t="s">
        <v>315</v>
      </c>
      <c r="B121" s="119" t="s">
        <v>42</v>
      </c>
      <c r="C121" s="119" t="s">
        <v>16</v>
      </c>
      <c r="D121" s="119" t="s">
        <v>318</v>
      </c>
      <c r="E121" s="119">
        <v>9982535</v>
      </c>
      <c r="F121" s="119"/>
      <c r="G121" s="125">
        <f>G122</f>
        <v>25818</v>
      </c>
    </row>
    <row r="122" spans="1:7" ht="31.5">
      <c r="A122" s="94" t="s">
        <v>180</v>
      </c>
      <c r="B122" s="121" t="s">
        <v>42</v>
      </c>
      <c r="C122" s="121" t="s">
        <v>16</v>
      </c>
      <c r="D122" s="121" t="s">
        <v>317</v>
      </c>
      <c r="E122" s="121">
        <v>9982535</v>
      </c>
      <c r="F122" s="121">
        <v>244</v>
      </c>
      <c r="G122" s="126">
        <v>25818</v>
      </c>
    </row>
    <row r="123" spans="1:7" ht="31.5">
      <c r="A123" s="118" t="s">
        <v>316</v>
      </c>
      <c r="B123" s="119" t="s">
        <v>42</v>
      </c>
      <c r="C123" s="119" t="s">
        <v>16</v>
      </c>
      <c r="D123" s="119" t="s">
        <v>318</v>
      </c>
      <c r="E123" s="119">
        <v>9982536</v>
      </c>
      <c r="F123" s="119"/>
      <c r="G123" s="125">
        <f>G124</f>
        <v>31720</v>
      </c>
    </row>
    <row r="124" spans="1:7" s="91" customFormat="1" ht="31.5">
      <c r="A124" s="120" t="s">
        <v>180</v>
      </c>
      <c r="B124" s="121" t="s">
        <v>42</v>
      </c>
      <c r="C124" s="121" t="s">
        <v>16</v>
      </c>
      <c r="D124" s="121" t="s">
        <v>317</v>
      </c>
      <c r="E124" s="121">
        <v>9982536</v>
      </c>
      <c r="F124" s="121">
        <v>244</v>
      </c>
      <c r="G124" s="126">
        <v>31720</v>
      </c>
    </row>
    <row r="125" spans="1:7" s="91" customFormat="1" ht="15.75">
      <c r="A125" s="81" t="s">
        <v>239</v>
      </c>
      <c r="B125" s="78" t="s">
        <v>42</v>
      </c>
      <c r="C125" s="78" t="s">
        <v>17</v>
      </c>
      <c r="D125" s="78" t="s">
        <v>164</v>
      </c>
      <c r="E125" s="78" t="s">
        <v>164</v>
      </c>
      <c r="F125" s="78" t="s">
        <v>164</v>
      </c>
      <c r="G125" s="123">
        <f>G126+G131</f>
        <v>548128.13</v>
      </c>
    </row>
    <row r="126" spans="1:7" s="91" customFormat="1" ht="15.75">
      <c r="A126" s="81" t="s">
        <v>240</v>
      </c>
      <c r="B126" s="78" t="s">
        <v>42</v>
      </c>
      <c r="C126" s="78" t="s">
        <v>17</v>
      </c>
      <c r="D126" s="78" t="s">
        <v>0</v>
      </c>
      <c r="E126" s="78" t="s">
        <v>164</v>
      </c>
      <c r="F126" s="78" t="s">
        <v>164</v>
      </c>
      <c r="G126" s="123">
        <v>96628.13</v>
      </c>
    </row>
    <row r="127" spans="1:7" s="91" customFormat="1" ht="18" customHeight="1">
      <c r="A127" s="89" t="s">
        <v>201</v>
      </c>
      <c r="B127" s="90" t="s">
        <v>42</v>
      </c>
      <c r="C127" s="90" t="s">
        <v>17</v>
      </c>
      <c r="D127" s="90" t="s">
        <v>0</v>
      </c>
      <c r="E127" s="90" t="s">
        <v>202</v>
      </c>
      <c r="F127" s="90" t="s">
        <v>164</v>
      </c>
      <c r="G127" s="124">
        <v>96628.13</v>
      </c>
    </row>
    <row r="128" spans="1:7" s="91" customFormat="1" ht="19.5" customHeight="1">
      <c r="A128" s="89" t="s">
        <v>224</v>
      </c>
      <c r="B128" s="90" t="s">
        <v>42</v>
      </c>
      <c r="C128" s="90" t="s">
        <v>17</v>
      </c>
      <c r="D128" s="90" t="s">
        <v>0</v>
      </c>
      <c r="E128" s="90" t="s">
        <v>225</v>
      </c>
      <c r="F128" s="90" t="s">
        <v>164</v>
      </c>
      <c r="G128" s="124">
        <v>96628.13</v>
      </c>
    </row>
    <row r="129" spans="1:7" s="91" customFormat="1" ht="47.25">
      <c r="A129" s="92" t="s">
        <v>278</v>
      </c>
      <c r="B129" s="93" t="s">
        <v>42</v>
      </c>
      <c r="C129" s="93" t="s">
        <v>17</v>
      </c>
      <c r="D129" s="93" t="s">
        <v>0</v>
      </c>
      <c r="E129" s="93">
        <v>9982471</v>
      </c>
      <c r="F129" s="93" t="s">
        <v>164</v>
      </c>
      <c r="G129" s="125">
        <v>96628.13</v>
      </c>
    </row>
    <row r="130" spans="1:7" s="91" customFormat="1" ht="15.75">
      <c r="A130" s="85" t="s">
        <v>241</v>
      </c>
      <c r="B130" s="95" t="s">
        <v>42</v>
      </c>
      <c r="C130" s="87" t="s">
        <v>17</v>
      </c>
      <c r="D130" s="87" t="s">
        <v>0</v>
      </c>
      <c r="E130" s="87">
        <v>9982471</v>
      </c>
      <c r="F130" s="87" t="s">
        <v>136</v>
      </c>
      <c r="G130" s="122">
        <v>96628.13</v>
      </c>
    </row>
    <row r="131" spans="1:7" ht="15.75">
      <c r="A131" s="81" t="s">
        <v>130</v>
      </c>
      <c r="B131" s="78" t="s">
        <v>42</v>
      </c>
      <c r="C131" s="78" t="s">
        <v>17</v>
      </c>
      <c r="D131" s="78" t="s">
        <v>3</v>
      </c>
      <c r="E131" s="78" t="s">
        <v>164</v>
      </c>
      <c r="F131" s="78" t="s">
        <v>164</v>
      </c>
      <c r="G131" s="123">
        <f>G132</f>
        <v>451500</v>
      </c>
    </row>
    <row r="132" spans="1:7" s="91" customFormat="1" ht="18" customHeight="1">
      <c r="A132" s="89" t="s">
        <v>201</v>
      </c>
      <c r="B132" s="90" t="s">
        <v>42</v>
      </c>
      <c r="C132" s="90" t="s">
        <v>17</v>
      </c>
      <c r="D132" s="90" t="s">
        <v>3</v>
      </c>
      <c r="E132" s="90" t="s">
        <v>202</v>
      </c>
      <c r="F132" s="90" t="s">
        <v>164</v>
      </c>
      <c r="G132" s="124">
        <f>G133</f>
        <v>451500</v>
      </c>
    </row>
    <row r="133" spans="1:7" s="91" customFormat="1" ht="15.75" customHeight="1">
      <c r="A133" s="89" t="s">
        <v>224</v>
      </c>
      <c r="B133" s="90" t="s">
        <v>42</v>
      </c>
      <c r="C133" s="90" t="s">
        <v>17</v>
      </c>
      <c r="D133" s="90" t="s">
        <v>3</v>
      </c>
      <c r="E133" s="90" t="s">
        <v>225</v>
      </c>
      <c r="F133" s="90" t="s">
        <v>164</v>
      </c>
      <c r="G133" s="124">
        <f>G134+G137+G139</f>
        <v>451500</v>
      </c>
    </row>
    <row r="134" spans="1:7" ht="18" customHeight="1">
      <c r="A134" s="92" t="s">
        <v>130</v>
      </c>
      <c r="B134" s="93" t="s">
        <v>42</v>
      </c>
      <c r="C134" s="93" t="s">
        <v>17</v>
      </c>
      <c r="D134" s="93" t="s">
        <v>3</v>
      </c>
      <c r="E134" s="93" t="s">
        <v>242</v>
      </c>
      <c r="F134" s="93" t="s">
        <v>164</v>
      </c>
      <c r="G134" s="125">
        <f>G135+G136</f>
        <v>336500</v>
      </c>
    </row>
    <row r="135" spans="1:7" ht="31.5">
      <c r="A135" s="85" t="s">
        <v>180</v>
      </c>
      <c r="B135" s="95" t="s">
        <v>42</v>
      </c>
      <c r="C135" s="87" t="s">
        <v>17</v>
      </c>
      <c r="D135" s="87" t="s">
        <v>3</v>
      </c>
      <c r="E135" s="87" t="s">
        <v>242</v>
      </c>
      <c r="F135" s="87" t="s">
        <v>4</v>
      </c>
      <c r="G135" s="122">
        <v>196500</v>
      </c>
    </row>
    <row r="136" spans="1:7" ht="18" customHeight="1">
      <c r="A136" s="120" t="s">
        <v>319</v>
      </c>
      <c r="B136" s="121" t="s">
        <v>42</v>
      </c>
      <c r="C136" s="129" t="s">
        <v>17</v>
      </c>
      <c r="D136" s="129" t="s">
        <v>3</v>
      </c>
      <c r="E136" s="129" t="s">
        <v>242</v>
      </c>
      <c r="F136" s="129">
        <v>321</v>
      </c>
      <c r="G136" s="122">
        <v>140000</v>
      </c>
    </row>
    <row r="137" spans="1:7" ht="15.75">
      <c r="A137" s="118" t="s">
        <v>320</v>
      </c>
      <c r="B137" s="119" t="s">
        <v>42</v>
      </c>
      <c r="C137" s="119" t="s">
        <v>17</v>
      </c>
      <c r="D137" s="119" t="s">
        <v>3</v>
      </c>
      <c r="E137" s="119">
        <v>9982540</v>
      </c>
      <c r="F137" s="119" t="s">
        <v>164</v>
      </c>
      <c r="G137" s="125">
        <f>G138</f>
        <v>110000</v>
      </c>
    </row>
    <row r="138" spans="1:7" ht="15.75">
      <c r="A138" s="120" t="s">
        <v>319</v>
      </c>
      <c r="B138" s="121" t="s">
        <v>42</v>
      </c>
      <c r="C138" s="121" t="s">
        <v>17</v>
      </c>
      <c r="D138" s="121" t="s">
        <v>3</v>
      </c>
      <c r="E138" s="121">
        <v>9982540</v>
      </c>
      <c r="F138" s="121">
        <v>321</v>
      </c>
      <c r="G138" s="126">
        <v>110000</v>
      </c>
    </row>
    <row r="139" spans="1:7" ht="18.75" customHeight="1">
      <c r="A139" s="118" t="s">
        <v>321</v>
      </c>
      <c r="B139" s="119" t="s">
        <v>42</v>
      </c>
      <c r="C139" s="119" t="s">
        <v>17</v>
      </c>
      <c r="D139" s="119" t="s">
        <v>3</v>
      </c>
      <c r="E139" s="119">
        <v>9982541</v>
      </c>
      <c r="F139" s="119" t="s">
        <v>164</v>
      </c>
      <c r="G139" s="125">
        <f>G140</f>
        <v>5000</v>
      </c>
    </row>
    <row r="140" spans="1:7" ht="31.5">
      <c r="A140" s="120" t="s">
        <v>180</v>
      </c>
      <c r="B140" s="121" t="s">
        <v>42</v>
      </c>
      <c r="C140" s="129" t="s">
        <v>17</v>
      </c>
      <c r="D140" s="129" t="s">
        <v>3</v>
      </c>
      <c r="E140" s="129">
        <v>9982541</v>
      </c>
      <c r="F140" s="129" t="s">
        <v>4</v>
      </c>
      <c r="G140" s="122">
        <v>5000</v>
      </c>
    </row>
    <row r="141" spans="1:7" ht="15.75">
      <c r="A141" s="81" t="s">
        <v>269</v>
      </c>
      <c r="B141" s="78" t="s">
        <v>42</v>
      </c>
      <c r="C141" s="78" t="s">
        <v>9</v>
      </c>
      <c r="D141" s="78" t="s">
        <v>164</v>
      </c>
      <c r="E141" s="78" t="s">
        <v>164</v>
      </c>
      <c r="F141" s="78" t="s">
        <v>164</v>
      </c>
      <c r="G141" s="123">
        <f>G142</f>
        <v>5215465.26</v>
      </c>
    </row>
    <row r="142" spans="1:7" ht="15.75">
      <c r="A142" s="96" t="s">
        <v>270</v>
      </c>
      <c r="B142" s="90" t="s">
        <v>42</v>
      </c>
      <c r="C142" s="90" t="s">
        <v>9</v>
      </c>
      <c r="D142" s="90" t="s">
        <v>0</v>
      </c>
      <c r="E142" s="90" t="s">
        <v>164</v>
      </c>
      <c r="F142" s="90" t="s">
        <v>164</v>
      </c>
      <c r="G142" s="124">
        <f>G143</f>
        <v>5215465.26</v>
      </c>
    </row>
    <row r="143" spans="1:7" ht="31.5">
      <c r="A143" s="89" t="s">
        <v>28</v>
      </c>
      <c r="B143" s="90" t="s">
        <v>42</v>
      </c>
      <c r="C143" s="90" t="s">
        <v>9</v>
      </c>
      <c r="D143" s="90" t="s">
        <v>0</v>
      </c>
      <c r="E143" s="90" t="s">
        <v>271</v>
      </c>
      <c r="F143" s="90" t="s">
        <v>164</v>
      </c>
      <c r="G143" s="124">
        <f>G144+G150</f>
        <v>5215465.26</v>
      </c>
    </row>
    <row r="144" spans="1:7" ht="16.5" customHeight="1">
      <c r="A144" s="89" t="s">
        <v>186</v>
      </c>
      <c r="B144" s="90" t="s">
        <v>42</v>
      </c>
      <c r="C144" s="90" t="s">
        <v>9</v>
      </c>
      <c r="D144" s="90" t="s">
        <v>0</v>
      </c>
      <c r="E144" s="90" t="s">
        <v>272</v>
      </c>
      <c r="F144" s="90" t="s">
        <v>164</v>
      </c>
      <c r="G144" s="124">
        <f>G145</f>
        <v>5065465.26</v>
      </c>
    </row>
    <row r="145" spans="1:7" ht="17.25" customHeight="1">
      <c r="A145" s="92" t="s">
        <v>187</v>
      </c>
      <c r="B145" s="93" t="s">
        <v>42</v>
      </c>
      <c r="C145" s="93" t="s">
        <v>9</v>
      </c>
      <c r="D145" s="93" t="s">
        <v>0</v>
      </c>
      <c r="E145" s="93" t="s">
        <v>273</v>
      </c>
      <c r="F145" s="93" t="s">
        <v>164</v>
      </c>
      <c r="G145" s="125">
        <f>G146+G147+G148+G149</f>
        <v>5065465.26</v>
      </c>
    </row>
    <row r="146" spans="1:7" ht="31.5">
      <c r="A146" s="94" t="s">
        <v>190</v>
      </c>
      <c r="B146" s="95" t="s">
        <v>42</v>
      </c>
      <c r="C146" s="95" t="s">
        <v>9</v>
      </c>
      <c r="D146" s="95" t="s">
        <v>0</v>
      </c>
      <c r="E146" s="95" t="s">
        <v>273</v>
      </c>
      <c r="F146" s="95" t="s">
        <v>131</v>
      </c>
      <c r="G146" s="126">
        <f>1634839.59+134388.5</f>
        <v>1769228.09</v>
      </c>
    </row>
    <row r="147" spans="1:7" ht="31.5">
      <c r="A147" s="94" t="s">
        <v>191</v>
      </c>
      <c r="B147" s="95" t="s">
        <v>42</v>
      </c>
      <c r="C147" s="95" t="s">
        <v>9</v>
      </c>
      <c r="D147" s="95" t="s">
        <v>0</v>
      </c>
      <c r="E147" s="95" t="s">
        <v>273</v>
      </c>
      <c r="F147" s="95" t="s">
        <v>132</v>
      </c>
      <c r="G147" s="126">
        <v>200000</v>
      </c>
    </row>
    <row r="148" spans="1:7" ht="31.5">
      <c r="A148" s="94" t="s">
        <v>20</v>
      </c>
      <c r="B148" s="95" t="s">
        <v>42</v>
      </c>
      <c r="C148" s="95" t="s">
        <v>9</v>
      </c>
      <c r="D148" s="95" t="s">
        <v>0</v>
      </c>
      <c r="E148" s="95" t="s">
        <v>273</v>
      </c>
      <c r="F148" s="95" t="s">
        <v>12</v>
      </c>
      <c r="G148" s="126">
        <v>9019.92</v>
      </c>
    </row>
    <row r="149" spans="1:7" ht="31.5">
      <c r="A149" s="85" t="s">
        <v>180</v>
      </c>
      <c r="B149" s="95" t="s">
        <v>42</v>
      </c>
      <c r="C149" s="87" t="s">
        <v>9</v>
      </c>
      <c r="D149" s="87" t="s">
        <v>0</v>
      </c>
      <c r="E149" s="87" t="s">
        <v>273</v>
      </c>
      <c r="F149" s="87" t="s">
        <v>4</v>
      </c>
      <c r="G149" s="122">
        <v>3087217.25</v>
      </c>
    </row>
    <row r="150" spans="1:7" ht="20.25" customHeight="1">
      <c r="A150" s="89" t="s">
        <v>30</v>
      </c>
      <c r="B150" s="90" t="s">
        <v>42</v>
      </c>
      <c r="C150" s="90" t="s">
        <v>9</v>
      </c>
      <c r="D150" s="90" t="s">
        <v>0</v>
      </c>
      <c r="E150" s="90" t="s">
        <v>274</v>
      </c>
      <c r="F150" s="90" t="s">
        <v>164</v>
      </c>
      <c r="G150" s="124">
        <v>150000</v>
      </c>
    </row>
    <row r="151" spans="1:7" ht="33.75" customHeight="1">
      <c r="A151" s="92" t="s">
        <v>31</v>
      </c>
      <c r="B151" s="93" t="s">
        <v>42</v>
      </c>
      <c r="C151" s="93" t="s">
        <v>9</v>
      </c>
      <c r="D151" s="93" t="s">
        <v>0</v>
      </c>
      <c r="E151" s="93" t="s">
        <v>275</v>
      </c>
      <c r="F151" s="93" t="s">
        <v>164</v>
      </c>
      <c r="G151" s="125">
        <v>150000</v>
      </c>
    </row>
    <row r="152" spans="1:7" ht="31.5">
      <c r="A152" s="85" t="s">
        <v>180</v>
      </c>
      <c r="B152" s="95" t="s">
        <v>42</v>
      </c>
      <c r="C152" s="87" t="s">
        <v>9</v>
      </c>
      <c r="D152" s="87" t="s">
        <v>0</v>
      </c>
      <c r="E152" s="87" t="s">
        <v>275</v>
      </c>
      <c r="F152" s="87" t="s">
        <v>4</v>
      </c>
      <c r="G152" s="122">
        <v>150000</v>
      </c>
    </row>
  </sheetData>
  <mergeCells count="2">
    <mergeCell ref="A2:G2"/>
    <mergeCell ref="A4:G4"/>
  </mergeCells>
  <pageMargins left="0.39370078740157483" right="0.39370078740157483" top="0.39370078740157483" bottom="0.39370078740157483" header="0.31496062992125984" footer="0.31496062992125984"/>
  <pageSetup paperSize="9" scale="67" fitToHeight="0" orientation="portrait" r:id="rId1"/>
  <headerFooter>
    <oddFooter>&amp;C&amp;P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J151"/>
  <sheetViews>
    <sheetView view="pageBreakPreview" zoomScaleSheetLayoutView="100" workbookViewId="0">
      <selection activeCell="A3" sqref="A3"/>
    </sheetView>
  </sheetViews>
  <sheetFormatPr defaultRowHeight="12.75"/>
  <cols>
    <col min="1" max="1" width="77" style="69" customWidth="1"/>
    <col min="2" max="2" width="8.1640625" style="69" customWidth="1"/>
    <col min="3" max="3" width="7.6640625" style="69" customWidth="1"/>
    <col min="4" max="4" width="7" style="69" customWidth="1"/>
    <col min="5" max="5" width="14.1640625" style="69" customWidth="1"/>
    <col min="6" max="6" width="8" style="69" customWidth="1"/>
    <col min="7" max="7" width="18.6640625" style="112" customWidth="1"/>
    <col min="8" max="9" width="9.33203125" style="69"/>
    <col min="10" max="10" width="12.6640625" style="69" bestFit="1" customWidth="1"/>
    <col min="11" max="256" width="9.33203125" style="69"/>
    <col min="257" max="257" width="77" style="69" customWidth="1"/>
    <col min="258" max="258" width="9.6640625" style="69" customWidth="1"/>
    <col min="259" max="259" width="6.1640625" style="69" customWidth="1"/>
    <col min="260" max="260" width="6" style="69" customWidth="1"/>
    <col min="261" max="261" width="14.1640625" style="69" customWidth="1"/>
    <col min="262" max="262" width="6.6640625" style="69" customWidth="1"/>
    <col min="263" max="263" width="15.83203125" style="69" customWidth="1"/>
    <col min="264" max="512" width="9.33203125" style="69"/>
    <col min="513" max="513" width="77" style="69" customWidth="1"/>
    <col min="514" max="514" width="9.6640625" style="69" customWidth="1"/>
    <col min="515" max="515" width="6.1640625" style="69" customWidth="1"/>
    <col min="516" max="516" width="6" style="69" customWidth="1"/>
    <col min="517" max="517" width="14.1640625" style="69" customWidth="1"/>
    <col min="518" max="518" width="6.6640625" style="69" customWidth="1"/>
    <col min="519" max="519" width="15.83203125" style="69" customWidth="1"/>
    <col min="520" max="768" width="9.33203125" style="69"/>
    <col min="769" max="769" width="77" style="69" customWidth="1"/>
    <col min="770" max="770" width="9.6640625" style="69" customWidth="1"/>
    <col min="771" max="771" width="6.1640625" style="69" customWidth="1"/>
    <col min="772" max="772" width="6" style="69" customWidth="1"/>
    <col min="773" max="773" width="14.1640625" style="69" customWidth="1"/>
    <col min="774" max="774" width="6.6640625" style="69" customWidth="1"/>
    <col min="775" max="775" width="15.83203125" style="69" customWidth="1"/>
    <col min="776" max="1024" width="9.33203125" style="69"/>
    <col min="1025" max="1025" width="77" style="69" customWidth="1"/>
    <col min="1026" max="1026" width="9.6640625" style="69" customWidth="1"/>
    <col min="1027" max="1027" width="6.1640625" style="69" customWidth="1"/>
    <col min="1028" max="1028" width="6" style="69" customWidth="1"/>
    <col min="1029" max="1029" width="14.1640625" style="69" customWidth="1"/>
    <col min="1030" max="1030" width="6.6640625" style="69" customWidth="1"/>
    <col min="1031" max="1031" width="15.83203125" style="69" customWidth="1"/>
    <col min="1032" max="1280" width="9.33203125" style="69"/>
    <col min="1281" max="1281" width="77" style="69" customWidth="1"/>
    <col min="1282" max="1282" width="9.6640625" style="69" customWidth="1"/>
    <col min="1283" max="1283" width="6.1640625" style="69" customWidth="1"/>
    <col min="1284" max="1284" width="6" style="69" customWidth="1"/>
    <col min="1285" max="1285" width="14.1640625" style="69" customWidth="1"/>
    <col min="1286" max="1286" width="6.6640625" style="69" customWidth="1"/>
    <col min="1287" max="1287" width="15.83203125" style="69" customWidth="1"/>
    <col min="1288" max="1536" width="9.33203125" style="69"/>
    <col min="1537" max="1537" width="77" style="69" customWidth="1"/>
    <col min="1538" max="1538" width="9.6640625" style="69" customWidth="1"/>
    <col min="1539" max="1539" width="6.1640625" style="69" customWidth="1"/>
    <col min="1540" max="1540" width="6" style="69" customWidth="1"/>
    <col min="1541" max="1541" width="14.1640625" style="69" customWidth="1"/>
    <col min="1542" max="1542" width="6.6640625" style="69" customWidth="1"/>
    <col min="1543" max="1543" width="15.83203125" style="69" customWidth="1"/>
    <col min="1544" max="1792" width="9.33203125" style="69"/>
    <col min="1793" max="1793" width="77" style="69" customWidth="1"/>
    <col min="1794" max="1794" width="9.6640625" style="69" customWidth="1"/>
    <col min="1795" max="1795" width="6.1640625" style="69" customWidth="1"/>
    <col min="1796" max="1796" width="6" style="69" customWidth="1"/>
    <col min="1797" max="1797" width="14.1640625" style="69" customWidth="1"/>
    <col min="1798" max="1798" width="6.6640625" style="69" customWidth="1"/>
    <col min="1799" max="1799" width="15.83203125" style="69" customWidth="1"/>
    <col min="1800" max="2048" width="9.33203125" style="69"/>
    <col min="2049" max="2049" width="77" style="69" customWidth="1"/>
    <col min="2050" max="2050" width="9.6640625" style="69" customWidth="1"/>
    <col min="2051" max="2051" width="6.1640625" style="69" customWidth="1"/>
    <col min="2052" max="2052" width="6" style="69" customWidth="1"/>
    <col min="2053" max="2053" width="14.1640625" style="69" customWidth="1"/>
    <col min="2054" max="2054" width="6.6640625" style="69" customWidth="1"/>
    <col min="2055" max="2055" width="15.83203125" style="69" customWidth="1"/>
    <col min="2056" max="2304" width="9.33203125" style="69"/>
    <col min="2305" max="2305" width="77" style="69" customWidth="1"/>
    <col min="2306" max="2306" width="9.6640625" style="69" customWidth="1"/>
    <col min="2307" max="2307" width="6.1640625" style="69" customWidth="1"/>
    <col min="2308" max="2308" width="6" style="69" customWidth="1"/>
    <col min="2309" max="2309" width="14.1640625" style="69" customWidth="1"/>
    <col min="2310" max="2310" width="6.6640625" style="69" customWidth="1"/>
    <col min="2311" max="2311" width="15.83203125" style="69" customWidth="1"/>
    <col min="2312" max="2560" width="9.33203125" style="69"/>
    <col min="2561" max="2561" width="77" style="69" customWidth="1"/>
    <col min="2562" max="2562" width="9.6640625" style="69" customWidth="1"/>
    <col min="2563" max="2563" width="6.1640625" style="69" customWidth="1"/>
    <col min="2564" max="2564" width="6" style="69" customWidth="1"/>
    <col min="2565" max="2565" width="14.1640625" style="69" customWidth="1"/>
    <col min="2566" max="2566" width="6.6640625" style="69" customWidth="1"/>
    <col min="2567" max="2567" width="15.83203125" style="69" customWidth="1"/>
    <col min="2568" max="2816" width="9.33203125" style="69"/>
    <col min="2817" max="2817" width="77" style="69" customWidth="1"/>
    <col min="2818" max="2818" width="9.6640625" style="69" customWidth="1"/>
    <col min="2819" max="2819" width="6.1640625" style="69" customWidth="1"/>
    <col min="2820" max="2820" width="6" style="69" customWidth="1"/>
    <col min="2821" max="2821" width="14.1640625" style="69" customWidth="1"/>
    <col min="2822" max="2822" width="6.6640625" style="69" customWidth="1"/>
    <col min="2823" max="2823" width="15.83203125" style="69" customWidth="1"/>
    <col min="2824" max="3072" width="9.33203125" style="69"/>
    <col min="3073" max="3073" width="77" style="69" customWidth="1"/>
    <col min="3074" max="3074" width="9.6640625" style="69" customWidth="1"/>
    <col min="3075" max="3075" width="6.1640625" style="69" customWidth="1"/>
    <col min="3076" max="3076" width="6" style="69" customWidth="1"/>
    <col min="3077" max="3077" width="14.1640625" style="69" customWidth="1"/>
    <col min="3078" max="3078" width="6.6640625" style="69" customWidth="1"/>
    <col min="3079" max="3079" width="15.83203125" style="69" customWidth="1"/>
    <col min="3080" max="3328" width="9.33203125" style="69"/>
    <col min="3329" max="3329" width="77" style="69" customWidth="1"/>
    <col min="3330" max="3330" width="9.6640625" style="69" customWidth="1"/>
    <col min="3331" max="3331" width="6.1640625" style="69" customWidth="1"/>
    <col min="3332" max="3332" width="6" style="69" customWidth="1"/>
    <col min="3333" max="3333" width="14.1640625" style="69" customWidth="1"/>
    <col min="3334" max="3334" width="6.6640625" style="69" customWidth="1"/>
    <col min="3335" max="3335" width="15.83203125" style="69" customWidth="1"/>
    <col min="3336" max="3584" width="9.33203125" style="69"/>
    <col min="3585" max="3585" width="77" style="69" customWidth="1"/>
    <col min="3586" max="3586" width="9.6640625" style="69" customWidth="1"/>
    <col min="3587" max="3587" width="6.1640625" style="69" customWidth="1"/>
    <col min="3588" max="3588" width="6" style="69" customWidth="1"/>
    <col min="3589" max="3589" width="14.1640625" style="69" customWidth="1"/>
    <col min="3590" max="3590" width="6.6640625" style="69" customWidth="1"/>
    <col min="3591" max="3591" width="15.83203125" style="69" customWidth="1"/>
    <col min="3592" max="3840" width="9.33203125" style="69"/>
    <col min="3841" max="3841" width="77" style="69" customWidth="1"/>
    <col min="3842" max="3842" width="9.6640625" style="69" customWidth="1"/>
    <col min="3843" max="3843" width="6.1640625" style="69" customWidth="1"/>
    <col min="3844" max="3844" width="6" style="69" customWidth="1"/>
    <col min="3845" max="3845" width="14.1640625" style="69" customWidth="1"/>
    <col min="3846" max="3846" width="6.6640625" style="69" customWidth="1"/>
    <col min="3847" max="3847" width="15.83203125" style="69" customWidth="1"/>
    <col min="3848" max="4096" width="9.33203125" style="69"/>
    <col min="4097" max="4097" width="77" style="69" customWidth="1"/>
    <col min="4098" max="4098" width="9.6640625" style="69" customWidth="1"/>
    <col min="4099" max="4099" width="6.1640625" style="69" customWidth="1"/>
    <col min="4100" max="4100" width="6" style="69" customWidth="1"/>
    <col min="4101" max="4101" width="14.1640625" style="69" customWidth="1"/>
    <col min="4102" max="4102" width="6.6640625" style="69" customWidth="1"/>
    <col min="4103" max="4103" width="15.83203125" style="69" customWidth="1"/>
    <col min="4104" max="4352" width="9.33203125" style="69"/>
    <col min="4353" max="4353" width="77" style="69" customWidth="1"/>
    <col min="4354" max="4354" width="9.6640625" style="69" customWidth="1"/>
    <col min="4355" max="4355" width="6.1640625" style="69" customWidth="1"/>
    <col min="4356" max="4356" width="6" style="69" customWidth="1"/>
    <col min="4357" max="4357" width="14.1640625" style="69" customWidth="1"/>
    <col min="4358" max="4358" width="6.6640625" style="69" customWidth="1"/>
    <col min="4359" max="4359" width="15.83203125" style="69" customWidth="1"/>
    <col min="4360" max="4608" width="9.33203125" style="69"/>
    <col min="4609" max="4609" width="77" style="69" customWidth="1"/>
    <col min="4610" max="4610" width="9.6640625" style="69" customWidth="1"/>
    <col min="4611" max="4611" width="6.1640625" style="69" customWidth="1"/>
    <col min="4612" max="4612" width="6" style="69" customWidth="1"/>
    <col min="4613" max="4613" width="14.1640625" style="69" customWidth="1"/>
    <col min="4614" max="4614" width="6.6640625" style="69" customWidth="1"/>
    <col min="4615" max="4615" width="15.83203125" style="69" customWidth="1"/>
    <col min="4616" max="4864" width="9.33203125" style="69"/>
    <col min="4865" max="4865" width="77" style="69" customWidth="1"/>
    <col min="4866" max="4866" width="9.6640625" style="69" customWidth="1"/>
    <col min="4867" max="4867" width="6.1640625" style="69" customWidth="1"/>
    <col min="4868" max="4868" width="6" style="69" customWidth="1"/>
    <col min="4869" max="4869" width="14.1640625" style="69" customWidth="1"/>
    <col min="4870" max="4870" width="6.6640625" style="69" customWidth="1"/>
    <col min="4871" max="4871" width="15.83203125" style="69" customWidth="1"/>
    <col min="4872" max="5120" width="9.33203125" style="69"/>
    <col min="5121" max="5121" width="77" style="69" customWidth="1"/>
    <col min="5122" max="5122" width="9.6640625" style="69" customWidth="1"/>
    <col min="5123" max="5123" width="6.1640625" style="69" customWidth="1"/>
    <col min="5124" max="5124" width="6" style="69" customWidth="1"/>
    <col min="5125" max="5125" width="14.1640625" style="69" customWidth="1"/>
    <col min="5126" max="5126" width="6.6640625" style="69" customWidth="1"/>
    <col min="5127" max="5127" width="15.83203125" style="69" customWidth="1"/>
    <col min="5128" max="5376" width="9.33203125" style="69"/>
    <col min="5377" max="5377" width="77" style="69" customWidth="1"/>
    <col min="5378" max="5378" width="9.6640625" style="69" customWidth="1"/>
    <col min="5379" max="5379" width="6.1640625" style="69" customWidth="1"/>
    <col min="5380" max="5380" width="6" style="69" customWidth="1"/>
    <col min="5381" max="5381" width="14.1640625" style="69" customWidth="1"/>
    <col min="5382" max="5382" width="6.6640625" style="69" customWidth="1"/>
    <col min="5383" max="5383" width="15.83203125" style="69" customWidth="1"/>
    <col min="5384" max="5632" width="9.33203125" style="69"/>
    <col min="5633" max="5633" width="77" style="69" customWidth="1"/>
    <col min="5634" max="5634" width="9.6640625" style="69" customWidth="1"/>
    <col min="5635" max="5635" width="6.1640625" style="69" customWidth="1"/>
    <col min="5636" max="5636" width="6" style="69" customWidth="1"/>
    <col min="5637" max="5637" width="14.1640625" style="69" customWidth="1"/>
    <col min="5638" max="5638" width="6.6640625" style="69" customWidth="1"/>
    <col min="5639" max="5639" width="15.83203125" style="69" customWidth="1"/>
    <col min="5640" max="5888" width="9.33203125" style="69"/>
    <col min="5889" max="5889" width="77" style="69" customWidth="1"/>
    <col min="5890" max="5890" width="9.6640625" style="69" customWidth="1"/>
    <col min="5891" max="5891" width="6.1640625" style="69" customWidth="1"/>
    <col min="5892" max="5892" width="6" style="69" customWidth="1"/>
    <col min="5893" max="5893" width="14.1640625" style="69" customWidth="1"/>
    <col min="5894" max="5894" width="6.6640625" style="69" customWidth="1"/>
    <col min="5895" max="5895" width="15.83203125" style="69" customWidth="1"/>
    <col min="5896" max="6144" width="9.33203125" style="69"/>
    <col min="6145" max="6145" width="77" style="69" customWidth="1"/>
    <col min="6146" max="6146" width="9.6640625" style="69" customWidth="1"/>
    <col min="6147" max="6147" width="6.1640625" style="69" customWidth="1"/>
    <col min="6148" max="6148" width="6" style="69" customWidth="1"/>
    <col min="6149" max="6149" width="14.1640625" style="69" customWidth="1"/>
    <col min="6150" max="6150" width="6.6640625" style="69" customWidth="1"/>
    <col min="6151" max="6151" width="15.83203125" style="69" customWidth="1"/>
    <col min="6152" max="6400" width="9.33203125" style="69"/>
    <col min="6401" max="6401" width="77" style="69" customWidth="1"/>
    <col min="6402" max="6402" width="9.6640625" style="69" customWidth="1"/>
    <col min="6403" max="6403" width="6.1640625" style="69" customWidth="1"/>
    <col min="6404" max="6404" width="6" style="69" customWidth="1"/>
    <col min="6405" max="6405" width="14.1640625" style="69" customWidth="1"/>
    <col min="6406" max="6406" width="6.6640625" style="69" customWidth="1"/>
    <col min="6407" max="6407" width="15.83203125" style="69" customWidth="1"/>
    <col min="6408" max="6656" width="9.33203125" style="69"/>
    <col min="6657" max="6657" width="77" style="69" customWidth="1"/>
    <col min="6658" max="6658" width="9.6640625" style="69" customWidth="1"/>
    <col min="6659" max="6659" width="6.1640625" style="69" customWidth="1"/>
    <col min="6660" max="6660" width="6" style="69" customWidth="1"/>
    <col min="6661" max="6661" width="14.1640625" style="69" customWidth="1"/>
    <col min="6662" max="6662" width="6.6640625" style="69" customWidth="1"/>
    <col min="6663" max="6663" width="15.83203125" style="69" customWidth="1"/>
    <col min="6664" max="6912" width="9.33203125" style="69"/>
    <col min="6913" max="6913" width="77" style="69" customWidth="1"/>
    <col min="6914" max="6914" width="9.6640625" style="69" customWidth="1"/>
    <col min="6915" max="6915" width="6.1640625" style="69" customWidth="1"/>
    <col min="6916" max="6916" width="6" style="69" customWidth="1"/>
    <col min="6917" max="6917" width="14.1640625" style="69" customWidth="1"/>
    <col min="6918" max="6918" width="6.6640625" style="69" customWidth="1"/>
    <col min="6919" max="6919" width="15.83203125" style="69" customWidth="1"/>
    <col min="6920" max="7168" width="9.33203125" style="69"/>
    <col min="7169" max="7169" width="77" style="69" customWidth="1"/>
    <col min="7170" max="7170" width="9.6640625" style="69" customWidth="1"/>
    <col min="7171" max="7171" width="6.1640625" style="69" customWidth="1"/>
    <col min="7172" max="7172" width="6" style="69" customWidth="1"/>
    <col min="7173" max="7173" width="14.1640625" style="69" customWidth="1"/>
    <col min="7174" max="7174" width="6.6640625" style="69" customWidth="1"/>
    <col min="7175" max="7175" width="15.83203125" style="69" customWidth="1"/>
    <col min="7176" max="7424" width="9.33203125" style="69"/>
    <col min="7425" max="7425" width="77" style="69" customWidth="1"/>
    <col min="7426" max="7426" width="9.6640625" style="69" customWidth="1"/>
    <col min="7427" max="7427" width="6.1640625" style="69" customWidth="1"/>
    <col min="7428" max="7428" width="6" style="69" customWidth="1"/>
    <col min="7429" max="7429" width="14.1640625" style="69" customWidth="1"/>
    <col min="7430" max="7430" width="6.6640625" style="69" customWidth="1"/>
    <col min="7431" max="7431" width="15.83203125" style="69" customWidth="1"/>
    <col min="7432" max="7680" width="9.33203125" style="69"/>
    <col min="7681" max="7681" width="77" style="69" customWidth="1"/>
    <col min="7682" max="7682" width="9.6640625" style="69" customWidth="1"/>
    <col min="7683" max="7683" width="6.1640625" style="69" customWidth="1"/>
    <col min="7684" max="7684" width="6" style="69" customWidth="1"/>
    <col min="7685" max="7685" width="14.1640625" style="69" customWidth="1"/>
    <col min="7686" max="7686" width="6.6640625" style="69" customWidth="1"/>
    <col min="7687" max="7687" width="15.83203125" style="69" customWidth="1"/>
    <col min="7688" max="7936" width="9.33203125" style="69"/>
    <col min="7937" max="7937" width="77" style="69" customWidth="1"/>
    <col min="7938" max="7938" width="9.6640625" style="69" customWidth="1"/>
    <col min="7939" max="7939" width="6.1640625" style="69" customWidth="1"/>
    <col min="7940" max="7940" width="6" style="69" customWidth="1"/>
    <col min="7941" max="7941" width="14.1640625" style="69" customWidth="1"/>
    <col min="7942" max="7942" width="6.6640625" style="69" customWidth="1"/>
    <col min="7943" max="7943" width="15.83203125" style="69" customWidth="1"/>
    <col min="7944" max="8192" width="9.33203125" style="69"/>
    <col min="8193" max="8193" width="77" style="69" customWidth="1"/>
    <col min="8194" max="8194" width="9.6640625" style="69" customWidth="1"/>
    <col min="8195" max="8195" width="6.1640625" style="69" customWidth="1"/>
    <col min="8196" max="8196" width="6" style="69" customWidth="1"/>
    <col min="8197" max="8197" width="14.1640625" style="69" customWidth="1"/>
    <col min="8198" max="8198" width="6.6640625" style="69" customWidth="1"/>
    <col min="8199" max="8199" width="15.83203125" style="69" customWidth="1"/>
    <col min="8200" max="8448" width="9.33203125" style="69"/>
    <col min="8449" max="8449" width="77" style="69" customWidth="1"/>
    <col min="8450" max="8450" width="9.6640625" style="69" customWidth="1"/>
    <col min="8451" max="8451" width="6.1640625" style="69" customWidth="1"/>
    <col min="8452" max="8452" width="6" style="69" customWidth="1"/>
    <col min="8453" max="8453" width="14.1640625" style="69" customWidth="1"/>
    <col min="8454" max="8454" width="6.6640625" style="69" customWidth="1"/>
    <col min="8455" max="8455" width="15.83203125" style="69" customWidth="1"/>
    <col min="8456" max="8704" width="9.33203125" style="69"/>
    <col min="8705" max="8705" width="77" style="69" customWidth="1"/>
    <col min="8706" max="8706" width="9.6640625" style="69" customWidth="1"/>
    <col min="8707" max="8707" width="6.1640625" style="69" customWidth="1"/>
    <col min="8708" max="8708" width="6" style="69" customWidth="1"/>
    <col min="8709" max="8709" width="14.1640625" style="69" customWidth="1"/>
    <col min="8710" max="8710" width="6.6640625" style="69" customWidth="1"/>
    <col min="8711" max="8711" width="15.83203125" style="69" customWidth="1"/>
    <col min="8712" max="8960" width="9.33203125" style="69"/>
    <col min="8961" max="8961" width="77" style="69" customWidth="1"/>
    <col min="8962" max="8962" width="9.6640625" style="69" customWidth="1"/>
    <col min="8963" max="8963" width="6.1640625" style="69" customWidth="1"/>
    <col min="8964" max="8964" width="6" style="69" customWidth="1"/>
    <col min="8965" max="8965" width="14.1640625" style="69" customWidth="1"/>
    <col min="8966" max="8966" width="6.6640625" style="69" customWidth="1"/>
    <col min="8967" max="8967" width="15.83203125" style="69" customWidth="1"/>
    <col min="8968" max="9216" width="9.33203125" style="69"/>
    <col min="9217" max="9217" width="77" style="69" customWidth="1"/>
    <col min="9218" max="9218" width="9.6640625" style="69" customWidth="1"/>
    <col min="9219" max="9219" width="6.1640625" style="69" customWidth="1"/>
    <col min="9220" max="9220" width="6" style="69" customWidth="1"/>
    <col min="9221" max="9221" width="14.1640625" style="69" customWidth="1"/>
    <col min="9222" max="9222" width="6.6640625" style="69" customWidth="1"/>
    <col min="9223" max="9223" width="15.83203125" style="69" customWidth="1"/>
    <col min="9224" max="9472" width="9.33203125" style="69"/>
    <col min="9473" max="9473" width="77" style="69" customWidth="1"/>
    <col min="9474" max="9474" width="9.6640625" style="69" customWidth="1"/>
    <col min="9475" max="9475" width="6.1640625" style="69" customWidth="1"/>
    <col min="9476" max="9476" width="6" style="69" customWidth="1"/>
    <col min="9477" max="9477" width="14.1640625" style="69" customWidth="1"/>
    <col min="9478" max="9478" width="6.6640625" style="69" customWidth="1"/>
    <col min="9479" max="9479" width="15.83203125" style="69" customWidth="1"/>
    <col min="9480" max="9728" width="9.33203125" style="69"/>
    <col min="9729" max="9729" width="77" style="69" customWidth="1"/>
    <col min="9730" max="9730" width="9.6640625" style="69" customWidth="1"/>
    <col min="9731" max="9731" width="6.1640625" style="69" customWidth="1"/>
    <col min="9732" max="9732" width="6" style="69" customWidth="1"/>
    <col min="9733" max="9733" width="14.1640625" style="69" customWidth="1"/>
    <col min="9734" max="9734" width="6.6640625" style="69" customWidth="1"/>
    <col min="9735" max="9735" width="15.83203125" style="69" customWidth="1"/>
    <col min="9736" max="9984" width="9.33203125" style="69"/>
    <col min="9985" max="9985" width="77" style="69" customWidth="1"/>
    <col min="9986" max="9986" width="9.6640625" style="69" customWidth="1"/>
    <col min="9987" max="9987" width="6.1640625" style="69" customWidth="1"/>
    <col min="9988" max="9988" width="6" style="69" customWidth="1"/>
    <col min="9989" max="9989" width="14.1640625" style="69" customWidth="1"/>
    <col min="9990" max="9990" width="6.6640625" style="69" customWidth="1"/>
    <col min="9991" max="9991" width="15.83203125" style="69" customWidth="1"/>
    <col min="9992" max="10240" width="9.33203125" style="69"/>
    <col min="10241" max="10241" width="77" style="69" customWidth="1"/>
    <col min="10242" max="10242" width="9.6640625" style="69" customWidth="1"/>
    <col min="10243" max="10243" width="6.1640625" style="69" customWidth="1"/>
    <col min="10244" max="10244" width="6" style="69" customWidth="1"/>
    <col min="10245" max="10245" width="14.1640625" style="69" customWidth="1"/>
    <col min="10246" max="10246" width="6.6640625" style="69" customWidth="1"/>
    <col min="10247" max="10247" width="15.83203125" style="69" customWidth="1"/>
    <col min="10248" max="10496" width="9.33203125" style="69"/>
    <col min="10497" max="10497" width="77" style="69" customWidth="1"/>
    <col min="10498" max="10498" width="9.6640625" style="69" customWidth="1"/>
    <col min="10499" max="10499" width="6.1640625" style="69" customWidth="1"/>
    <col min="10500" max="10500" width="6" style="69" customWidth="1"/>
    <col min="10501" max="10501" width="14.1640625" style="69" customWidth="1"/>
    <col min="10502" max="10502" width="6.6640625" style="69" customWidth="1"/>
    <col min="10503" max="10503" width="15.83203125" style="69" customWidth="1"/>
    <col min="10504" max="10752" width="9.33203125" style="69"/>
    <col min="10753" max="10753" width="77" style="69" customWidth="1"/>
    <col min="10754" max="10754" width="9.6640625" style="69" customWidth="1"/>
    <col min="10755" max="10755" width="6.1640625" style="69" customWidth="1"/>
    <col min="10756" max="10756" width="6" style="69" customWidth="1"/>
    <col min="10757" max="10757" width="14.1640625" style="69" customWidth="1"/>
    <col min="10758" max="10758" width="6.6640625" style="69" customWidth="1"/>
    <col min="10759" max="10759" width="15.83203125" style="69" customWidth="1"/>
    <col min="10760" max="11008" width="9.33203125" style="69"/>
    <col min="11009" max="11009" width="77" style="69" customWidth="1"/>
    <col min="11010" max="11010" width="9.6640625" style="69" customWidth="1"/>
    <col min="11011" max="11011" width="6.1640625" style="69" customWidth="1"/>
    <col min="11012" max="11012" width="6" style="69" customWidth="1"/>
    <col min="11013" max="11013" width="14.1640625" style="69" customWidth="1"/>
    <col min="11014" max="11014" width="6.6640625" style="69" customWidth="1"/>
    <col min="11015" max="11015" width="15.83203125" style="69" customWidth="1"/>
    <col min="11016" max="11264" width="9.33203125" style="69"/>
    <col min="11265" max="11265" width="77" style="69" customWidth="1"/>
    <col min="11266" max="11266" width="9.6640625" style="69" customWidth="1"/>
    <col min="11267" max="11267" width="6.1640625" style="69" customWidth="1"/>
    <col min="11268" max="11268" width="6" style="69" customWidth="1"/>
    <col min="11269" max="11269" width="14.1640625" style="69" customWidth="1"/>
    <col min="11270" max="11270" width="6.6640625" style="69" customWidth="1"/>
    <col min="11271" max="11271" width="15.83203125" style="69" customWidth="1"/>
    <col min="11272" max="11520" width="9.33203125" style="69"/>
    <col min="11521" max="11521" width="77" style="69" customWidth="1"/>
    <col min="11522" max="11522" width="9.6640625" style="69" customWidth="1"/>
    <col min="11523" max="11523" width="6.1640625" style="69" customWidth="1"/>
    <col min="11524" max="11524" width="6" style="69" customWidth="1"/>
    <col min="11525" max="11525" width="14.1640625" style="69" customWidth="1"/>
    <col min="11526" max="11526" width="6.6640625" style="69" customWidth="1"/>
    <col min="11527" max="11527" width="15.83203125" style="69" customWidth="1"/>
    <col min="11528" max="11776" width="9.33203125" style="69"/>
    <col min="11777" max="11777" width="77" style="69" customWidth="1"/>
    <col min="11778" max="11778" width="9.6640625" style="69" customWidth="1"/>
    <col min="11779" max="11779" width="6.1640625" style="69" customWidth="1"/>
    <col min="11780" max="11780" width="6" style="69" customWidth="1"/>
    <col min="11781" max="11781" width="14.1640625" style="69" customWidth="1"/>
    <col min="11782" max="11782" width="6.6640625" style="69" customWidth="1"/>
    <col min="11783" max="11783" width="15.83203125" style="69" customWidth="1"/>
    <col min="11784" max="12032" width="9.33203125" style="69"/>
    <col min="12033" max="12033" width="77" style="69" customWidth="1"/>
    <col min="12034" max="12034" width="9.6640625" style="69" customWidth="1"/>
    <col min="12035" max="12035" width="6.1640625" style="69" customWidth="1"/>
    <col min="12036" max="12036" width="6" style="69" customWidth="1"/>
    <col min="12037" max="12037" width="14.1640625" style="69" customWidth="1"/>
    <col min="12038" max="12038" width="6.6640625" style="69" customWidth="1"/>
    <col min="12039" max="12039" width="15.83203125" style="69" customWidth="1"/>
    <col min="12040" max="12288" width="9.33203125" style="69"/>
    <col min="12289" max="12289" width="77" style="69" customWidth="1"/>
    <col min="12290" max="12290" width="9.6640625" style="69" customWidth="1"/>
    <col min="12291" max="12291" width="6.1640625" style="69" customWidth="1"/>
    <col min="12292" max="12292" width="6" style="69" customWidth="1"/>
    <col min="12293" max="12293" width="14.1640625" style="69" customWidth="1"/>
    <col min="12294" max="12294" width="6.6640625" style="69" customWidth="1"/>
    <col min="12295" max="12295" width="15.83203125" style="69" customWidth="1"/>
    <col min="12296" max="12544" width="9.33203125" style="69"/>
    <col min="12545" max="12545" width="77" style="69" customWidth="1"/>
    <col min="12546" max="12546" width="9.6640625" style="69" customWidth="1"/>
    <col min="12547" max="12547" width="6.1640625" style="69" customWidth="1"/>
    <col min="12548" max="12548" width="6" style="69" customWidth="1"/>
    <col min="12549" max="12549" width="14.1640625" style="69" customWidth="1"/>
    <col min="12550" max="12550" width="6.6640625" style="69" customWidth="1"/>
    <col min="12551" max="12551" width="15.83203125" style="69" customWidth="1"/>
    <col min="12552" max="12800" width="9.33203125" style="69"/>
    <col min="12801" max="12801" width="77" style="69" customWidth="1"/>
    <col min="12802" max="12802" width="9.6640625" style="69" customWidth="1"/>
    <col min="12803" max="12803" width="6.1640625" style="69" customWidth="1"/>
    <col min="12804" max="12804" width="6" style="69" customWidth="1"/>
    <col min="12805" max="12805" width="14.1640625" style="69" customWidth="1"/>
    <col min="12806" max="12806" width="6.6640625" style="69" customWidth="1"/>
    <col min="12807" max="12807" width="15.83203125" style="69" customWidth="1"/>
    <col min="12808" max="13056" width="9.33203125" style="69"/>
    <col min="13057" max="13057" width="77" style="69" customWidth="1"/>
    <col min="13058" max="13058" width="9.6640625" style="69" customWidth="1"/>
    <col min="13059" max="13059" width="6.1640625" style="69" customWidth="1"/>
    <col min="13060" max="13060" width="6" style="69" customWidth="1"/>
    <col min="13061" max="13061" width="14.1640625" style="69" customWidth="1"/>
    <col min="13062" max="13062" width="6.6640625" style="69" customWidth="1"/>
    <col min="13063" max="13063" width="15.83203125" style="69" customWidth="1"/>
    <col min="13064" max="13312" width="9.33203125" style="69"/>
    <col min="13313" max="13313" width="77" style="69" customWidth="1"/>
    <col min="13314" max="13314" width="9.6640625" style="69" customWidth="1"/>
    <col min="13315" max="13315" width="6.1640625" style="69" customWidth="1"/>
    <col min="13316" max="13316" width="6" style="69" customWidth="1"/>
    <col min="13317" max="13317" width="14.1640625" style="69" customWidth="1"/>
    <col min="13318" max="13318" width="6.6640625" style="69" customWidth="1"/>
    <col min="13319" max="13319" width="15.83203125" style="69" customWidth="1"/>
    <col min="13320" max="13568" width="9.33203125" style="69"/>
    <col min="13569" max="13569" width="77" style="69" customWidth="1"/>
    <col min="13570" max="13570" width="9.6640625" style="69" customWidth="1"/>
    <col min="13571" max="13571" width="6.1640625" style="69" customWidth="1"/>
    <col min="13572" max="13572" width="6" style="69" customWidth="1"/>
    <col min="13573" max="13573" width="14.1640625" style="69" customWidth="1"/>
    <col min="13574" max="13574" width="6.6640625" style="69" customWidth="1"/>
    <col min="13575" max="13575" width="15.83203125" style="69" customWidth="1"/>
    <col min="13576" max="13824" width="9.33203125" style="69"/>
    <col min="13825" max="13825" width="77" style="69" customWidth="1"/>
    <col min="13826" max="13826" width="9.6640625" style="69" customWidth="1"/>
    <col min="13827" max="13827" width="6.1640625" style="69" customWidth="1"/>
    <col min="13828" max="13828" width="6" style="69" customWidth="1"/>
    <col min="13829" max="13829" width="14.1640625" style="69" customWidth="1"/>
    <col min="13830" max="13830" width="6.6640625" style="69" customWidth="1"/>
    <col min="13831" max="13831" width="15.83203125" style="69" customWidth="1"/>
    <col min="13832" max="14080" width="9.33203125" style="69"/>
    <col min="14081" max="14081" width="77" style="69" customWidth="1"/>
    <col min="14082" max="14082" width="9.6640625" style="69" customWidth="1"/>
    <col min="14083" max="14083" width="6.1640625" style="69" customWidth="1"/>
    <col min="14084" max="14084" width="6" style="69" customWidth="1"/>
    <col min="14085" max="14085" width="14.1640625" style="69" customWidth="1"/>
    <col min="14086" max="14086" width="6.6640625" style="69" customWidth="1"/>
    <col min="14087" max="14087" width="15.83203125" style="69" customWidth="1"/>
    <col min="14088" max="14336" width="9.33203125" style="69"/>
    <col min="14337" max="14337" width="77" style="69" customWidth="1"/>
    <col min="14338" max="14338" width="9.6640625" style="69" customWidth="1"/>
    <col min="14339" max="14339" width="6.1640625" style="69" customWidth="1"/>
    <col min="14340" max="14340" width="6" style="69" customWidth="1"/>
    <col min="14341" max="14341" width="14.1640625" style="69" customWidth="1"/>
    <col min="14342" max="14342" width="6.6640625" style="69" customWidth="1"/>
    <col min="14343" max="14343" width="15.83203125" style="69" customWidth="1"/>
    <col min="14344" max="14592" width="9.33203125" style="69"/>
    <col min="14593" max="14593" width="77" style="69" customWidth="1"/>
    <col min="14594" max="14594" width="9.6640625" style="69" customWidth="1"/>
    <col min="14595" max="14595" width="6.1640625" style="69" customWidth="1"/>
    <col min="14596" max="14596" width="6" style="69" customWidth="1"/>
    <col min="14597" max="14597" width="14.1640625" style="69" customWidth="1"/>
    <col min="14598" max="14598" width="6.6640625" style="69" customWidth="1"/>
    <col min="14599" max="14599" width="15.83203125" style="69" customWidth="1"/>
    <col min="14600" max="14848" width="9.33203125" style="69"/>
    <col min="14849" max="14849" width="77" style="69" customWidth="1"/>
    <col min="14850" max="14850" width="9.6640625" style="69" customWidth="1"/>
    <col min="14851" max="14851" width="6.1640625" style="69" customWidth="1"/>
    <col min="14852" max="14852" width="6" style="69" customWidth="1"/>
    <col min="14853" max="14853" width="14.1640625" style="69" customWidth="1"/>
    <col min="14854" max="14854" width="6.6640625" style="69" customWidth="1"/>
    <col min="14855" max="14855" width="15.83203125" style="69" customWidth="1"/>
    <col min="14856" max="15104" width="9.33203125" style="69"/>
    <col min="15105" max="15105" width="77" style="69" customWidth="1"/>
    <col min="15106" max="15106" width="9.6640625" style="69" customWidth="1"/>
    <col min="15107" max="15107" width="6.1640625" style="69" customWidth="1"/>
    <col min="15108" max="15108" width="6" style="69" customWidth="1"/>
    <col min="15109" max="15109" width="14.1640625" style="69" customWidth="1"/>
    <col min="15110" max="15110" width="6.6640625" style="69" customWidth="1"/>
    <col min="15111" max="15111" width="15.83203125" style="69" customWidth="1"/>
    <col min="15112" max="15360" width="9.33203125" style="69"/>
    <col min="15361" max="15361" width="77" style="69" customWidth="1"/>
    <col min="15362" max="15362" width="9.6640625" style="69" customWidth="1"/>
    <col min="15363" max="15363" width="6.1640625" style="69" customWidth="1"/>
    <col min="15364" max="15364" width="6" style="69" customWidth="1"/>
    <col min="15365" max="15365" width="14.1640625" style="69" customWidth="1"/>
    <col min="15366" max="15366" width="6.6640625" style="69" customWidth="1"/>
    <col min="15367" max="15367" width="15.83203125" style="69" customWidth="1"/>
    <col min="15368" max="15616" width="9.33203125" style="69"/>
    <col min="15617" max="15617" width="77" style="69" customWidth="1"/>
    <col min="15618" max="15618" width="9.6640625" style="69" customWidth="1"/>
    <col min="15619" max="15619" width="6.1640625" style="69" customWidth="1"/>
    <col min="15620" max="15620" width="6" style="69" customWidth="1"/>
    <col min="15621" max="15621" width="14.1640625" style="69" customWidth="1"/>
    <col min="15622" max="15622" width="6.6640625" style="69" customWidth="1"/>
    <col min="15623" max="15623" width="15.83203125" style="69" customWidth="1"/>
    <col min="15624" max="15872" width="9.33203125" style="69"/>
    <col min="15873" max="15873" width="77" style="69" customWidth="1"/>
    <col min="15874" max="15874" width="9.6640625" style="69" customWidth="1"/>
    <col min="15875" max="15875" width="6.1640625" style="69" customWidth="1"/>
    <col min="15876" max="15876" width="6" style="69" customWidth="1"/>
    <col min="15877" max="15877" width="14.1640625" style="69" customWidth="1"/>
    <col min="15878" max="15878" width="6.6640625" style="69" customWidth="1"/>
    <col min="15879" max="15879" width="15.83203125" style="69" customWidth="1"/>
    <col min="15880" max="16128" width="9.33203125" style="69"/>
    <col min="16129" max="16129" width="77" style="69" customWidth="1"/>
    <col min="16130" max="16130" width="9.6640625" style="69" customWidth="1"/>
    <col min="16131" max="16131" width="6.1640625" style="69" customWidth="1"/>
    <col min="16132" max="16132" width="6" style="69" customWidth="1"/>
    <col min="16133" max="16133" width="14.1640625" style="69" customWidth="1"/>
    <col min="16134" max="16134" width="6.6640625" style="69" customWidth="1"/>
    <col min="16135" max="16135" width="15.83203125" style="69" customWidth="1"/>
    <col min="16136" max="16384" width="9.33203125" style="69"/>
  </cols>
  <sheetData>
    <row r="1" spans="1:10">
      <c r="A1" s="69" t="s">
        <v>164</v>
      </c>
    </row>
    <row r="2" spans="1:10" ht="36.75" customHeight="1">
      <c r="A2" s="145" t="s">
        <v>326</v>
      </c>
      <c r="B2" s="145"/>
      <c r="C2" s="145"/>
      <c r="D2" s="145"/>
      <c r="E2" s="145"/>
      <c r="F2" s="145"/>
      <c r="G2" s="145"/>
    </row>
    <row r="3" spans="1:10" ht="13.5" customHeight="1">
      <c r="A3" s="74"/>
      <c r="B3" s="108"/>
      <c r="C3" s="74"/>
      <c r="D3" s="74"/>
      <c r="E3" s="74"/>
      <c r="F3" s="74"/>
      <c r="G3" s="114"/>
    </row>
    <row r="4" spans="1:10" ht="40.9" customHeight="1">
      <c r="A4" s="146" t="s">
        <v>243</v>
      </c>
      <c r="B4" s="146"/>
      <c r="C4" s="146"/>
      <c r="D4" s="146"/>
      <c r="E4" s="146"/>
      <c r="F4" s="146"/>
      <c r="G4" s="146"/>
    </row>
    <row r="5" spans="1:10" ht="15" customHeight="1">
      <c r="A5" s="70" t="s">
        <v>164</v>
      </c>
      <c r="B5" s="70"/>
      <c r="C5" s="70" t="s">
        <v>164</v>
      </c>
      <c r="D5" s="70" t="s">
        <v>164</v>
      </c>
      <c r="E5" s="70" t="s">
        <v>164</v>
      </c>
      <c r="F5" s="70" t="s">
        <v>164</v>
      </c>
      <c r="G5" s="136" t="s">
        <v>165</v>
      </c>
    </row>
    <row r="6" spans="1:10" ht="71.099999999999994" customHeight="1">
      <c r="A6" s="75" t="s">
        <v>25</v>
      </c>
      <c r="B6" s="75" t="s">
        <v>194</v>
      </c>
      <c r="C6" s="75" t="s">
        <v>195</v>
      </c>
      <c r="D6" s="75" t="s">
        <v>196</v>
      </c>
      <c r="E6" s="75" t="s">
        <v>167</v>
      </c>
      <c r="F6" s="75" t="s">
        <v>168</v>
      </c>
      <c r="G6" s="133" t="s">
        <v>197</v>
      </c>
    </row>
    <row r="7" spans="1:10" ht="15.75">
      <c r="A7" s="77" t="s">
        <v>26</v>
      </c>
      <c r="B7" s="77"/>
      <c r="C7" s="76" t="s">
        <v>164</v>
      </c>
      <c r="D7" s="76" t="s">
        <v>164</v>
      </c>
      <c r="E7" s="76" t="s">
        <v>164</v>
      </c>
      <c r="F7" s="76" t="s">
        <v>164</v>
      </c>
      <c r="G7" s="134">
        <f>G9+G47+G54+G75+G88+G107+G124+G140</f>
        <v>38302173.57</v>
      </c>
      <c r="J7" s="72"/>
    </row>
    <row r="8" spans="1:10" ht="47.25">
      <c r="A8" s="97" t="s">
        <v>198</v>
      </c>
      <c r="B8" s="78" t="s">
        <v>42</v>
      </c>
      <c r="C8" s="76"/>
      <c r="D8" s="76"/>
      <c r="E8" s="76"/>
      <c r="F8" s="76"/>
      <c r="G8" s="134">
        <f>G7</f>
        <v>38302173.57</v>
      </c>
      <c r="J8" s="72"/>
    </row>
    <row r="9" spans="1:10" s="91" customFormat="1" ht="15.75">
      <c r="A9" s="81" t="s">
        <v>199</v>
      </c>
      <c r="B9" s="78" t="s">
        <v>42</v>
      </c>
      <c r="C9" s="78" t="s">
        <v>0</v>
      </c>
      <c r="D9" s="78" t="s">
        <v>164</v>
      </c>
      <c r="E9" s="78" t="s">
        <v>164</v>
      </c>
      <c r="F9" s="78" t="s">
        <v>164</v>
      </c>
      <c r="G9" s="123">
        <f>G10+G16+G26+G31+G36+G41</f>
        <v>12328159</v>
      </c>
    </row>
    <row r="10" spans="1:10" ht="31.5">
      <c r="A10" s="81" t="s">
        <v>200</v>
      </c>
      <c r="B10" s="78" t="s">
        <v>42</v>
      </c>
      <c r="C10" s="78" t="s">
        <v>0</v>
      </c>
      <c r="D10" s="78" t="s">
        <v>1</v>
      </c>
      <c r="E10" s="78" t="s">
        <v>164</v>
      </c>
      <c r="F10" s="78" t="s">
        <v>164</v>
      </c>
      <c r="G10" s="123">
        <f>G11</f>
        <v>1481929.31</v>
      </c>
    </row>
    <row r="11" spans="1:10" ht="15.75">
      <c r="A11" s="89" t="s">
        <v>201</v>
      </c>
      <c r="B11" s="90" t="s">
        <v>42</v>
      </c>
      <c r="C11" s="90" t="s">
        <v>0</v>
      </c>
      <c r="D11" s="90" t="s">
        <v>1</v>
      </c>
      <c r="E11" s="90" t="s">
        <v>202</v>
      </c>
      <c r="F11" s="90" t="s">
        <v>164</v>
      </c>
      <c r="G11" s="124">
        <f>G12</f>
        <v>1481929.31</v>
      </c>
    </row>
    <row r="12" spans="1:10" s="91" customFormat="1" ht="31.5">
      <c r="A12" s="89" t="s">
        <v>203</v>
      </c>
      <c r="B12" s="90" t="s">
        <v>42</v>
      </c>
      <c r="C12" s="90" t="s">
        <v>0</v>
      </c>
      <c r="D12" s="90" t="s">
        <v>1</v>
      </c>
      <c r="E12" s="90" t="s">
        <v>204</v>
      </c>
      <c r="F12" s="90" t="s">
        <v>164</v>
      </c>
      <c r="G12" s="124">
        <f>G13</f>
        <v>1481929.31</v>
      </c>
    </row>
    <row r="13" spans="1:10" s="91" customFormat="1" ht="15.75">
      <c r="A13" s="92" t="s">
        <v>205</v>
      </c>
      <c r="B13" s="93" t="s">
        <v>42</v>
      </c>
      <c r="C13" s="93" t="s">
        <v>0</v>
      </c>
      <c r="D13" s="93" t="s">
        <v>1</v>
      </c>
      <c r="E13" s="93" t="s">
        <v>206</v>
      </c>
      <c r="F13" s="93" t="s">
        <v>164</v>
      </c>
      <c r="G13" s="125">
        <f>G14+G15</f>
        <v>1481929.31</v>
      </c>
    </row>
    <row r="14" spans="1:10" s="91" customFormat="1" ht="31.5">
      <c r="A14" s="85" t="s">
        <v>207</v>
      </c>
      <c r="B14" s="95" t="s">
        <v>42</v>
      </c>
      <c r="C14" s="87" t="s">
        <v>0</v>
      </c>
      <c r="D14" s="87" t="s">
        <v>1</v>
      </c>
      <c r="E14" s="87" t="s">
        <v>206</v>
      </c>
      <c r="F14" s="87" t="s">
        <v>2</v>
      </c>
      <c r="G14" s="122">
        <f>1339274.28+77655.03</f>
        <v>1416929.31</v>
      </c>
    </row>
    <row r="15" spans="1:10" s="91" customFormat="1" ht="31.5">
      <c r="A15" s="85" t="s">
        <v>192</v>
      </c>
      <c r="B15" s="95" t="s">
        <v>42</v>
      </c>
      <c r="C15" s="87" t="s">
        <v>0</v>
      </c>
      <c r="D15" s="87" t="s">
        <v>1</v>
      </c>
      <c r="E15" s="87" t="s">
        <v>206</v>
      </c>
      <c r="F15" s="87" t="s">
        <v>6</v>
      </c>
      <c r="G15" s="122">
        <v>65000</v>
      </c>
    </row>
    <row r="16" spans="1:10" ht="47.25">
      <c r="A16" s="81" t="s">
        <v>208</v>
      </c>
      <c r="B16" s="78" t="s">
        <v>42</v>
      </c>
      <c r="C16" s="78" t="s">
        <v>0</v>
      </c>
      <c r="D16" s="78" t="s">
        <v>5</v>
      </c>
      <c r="E16" s="78" t="s">
        <v>164</v>
      </c>
      <c r="F16" s="78" t="s">
        <v>164</v>
      </c>
      <c r="G16" s="123">
        <f>G17</f>
        <v>8804471.5099999998</v>
      </c>
    </row>
    <row r="17" spans="1:7" ht="15.75">
      <c r="A17" s="89" t="s">
        <v>201</v>
      </c>
      <c r="B17" s="90" t="s">
        <v>42</v>
      </c>
      <c r="C17" s="90" t="s">
        <v>0</v>
      </c>
      <c r="D17" s="90" t="s">
        <v>5</v>
      </c>
      <c r="E17" s="90" t="s">
        <v>202</v>
      </c>
      <c r="F17" s="90" t="s">
        <v>164</v>
      </c>
      <c r="G17" s="124">
        <f>G18</f>
        <v>8804471.5099999998</v>
      </c>
    </row>
    <row r="18" spans="1:7" s="91" customFormat="1" ht="31.5">
      <c r="A18" s="89" t="s">
        <v>203</v>
      </c>
      <c r="B18" s="90" t="s">
        <v>42</v>
      </c>
      <c r="C18" s="90" t="s">
        <v>0</v>
      </c>
      <c r="D18" s="90" t="s">
        <v>5</v>
      </c>
      <c r="E18" s="90" t="s">
        <v>204</v>
      </c>
      <c r="F18" s="90" t="s">
        <v>164</v>
      </c>
      <c r="G18" s="124">
        <f>G19</f>
        <v>8804471.5099999998</v>
      </c>
    </row>
    <row r="19" spans="1:7" s="91" customFormat="1" ht="15.75">
      <c r="A19" s="92" t="s">
        <v>209</v>
      </c>
      <c r="B19" s="93" t="s">
        <v>42</v>
      </c>
      <c r="C19" s="93" t="s">
        <v>0</v>
      </c>
      <c r="D19" s="93" t="s">
        <v>5</v>
      </c>
      <c r="E19" s="93" t="s">
        <v>210</v>
      </c>
      <c r="F19" s="93" t="s">
        <v>164</v>
      </c>
      <c r="G19" s="125">
        <f>G20+G21+G22+G23+G24+G25</f>
        <v>8804471.5099999998</v>
      </c>
    </row>
    <row r="20" spans="1:7" s="91" customFormat="1" ht="31.5">
      <c r="A20" s="85" t="s">
        <v>207</v>
      </c>
      <c r="B20" s="95" t="s">
        <v>42</v>
      </c>
      <c r="C20" s="87" t="s">
        <v>0</v>
      </c>
      <c r="D20" s="87" t="s">
        <v>5</v>
      </c>
      <c r="E20" s="87" t="s">
        <v>210</v>
      </c>
      <c r="F20" s="87" t="s">
        <v>2</v>
      </c>
      <c r="G20" s="122">
        <f>4382682.52+226224.61</f>
        <v>4608907.13</v>
      </c>
    </row>
    <row r="21" spans="1:7" s="91" customFormat="1" ht="31.5">
      <c r="A21" s="85" t="s">
        <v>192</v>
      </c>
      <c r="B21" s="95" t="s">
        <v>42</v>
      </c>
      <c r="C21" s="87" t="s">
        <v>0</v>
      </c>
      <c r="D21" s="87" t="s">
        <v>5</v>
      </c>
      <c r="E21" s="87" t="s">
        <v>210</v>
      </c>
      <c r="F21" s="87" t="s">
        <v>6</v>
      </c>
      <c r="G21" s="122">
        <f>172000-32486.13</f>
        <v>139513.87</v>
      </c>
    </row>
    <row r="22" spans="1:7" ht="31.5">
      <c r="A22" s="85" t="s">
        <v>20</v>
      </c>
      <c r="B22" s="95" t="s">
        <v>42</v>
      </c>
      <c r="C22" s="87" t="s">
        <v>0</v>
      </c>
      <c r="D22" s="87" t="s">
        <v>5</v>
      </c>
      <c r="E22" s="87" t="s">
        <v>210</v>
      </c>
      <c r="F22" s="87" t="s">
        <v>12</v>
      </c>
      <c r="G22" s="122">
        <v>464744.98</v>
      </c>
    </row>
    <row r="23" spans="1:7" ht="31.5">
      <c r="A23" s="85" t="s">
        <v>180</v>
      </c>
      <c r="B23" s="95" t="s">
        <v>42</v>
      </c>
      <c r="C23" s="87" t="s">
        <v>0</v>
      </c>
      <c r="D23" s="87" t="s">
        <v>5</v>
      </c>
      <c r="E23" s="87" t="s">
        <v>210</v>
      </c>
      <c r="F23" s="87" t="s">
        <v>4</v>
      </c>
      <c r="G23" s="122">
        <v>3293305.53</v>
      </c>
    </row>
    <row r="24" spans="1:7" ht="15.75">
      <c r="A24" s="85" t="s">
        <v>211</v>
      </c>
      <c r="B24" s="95" t="s">
        <v>42</v>
      </c>
      <c r="C24" s="87" t="s">
        <v>0</v>
      </c>
      <c r="D24" s="87" t="s">
        <v>5</v>
      </c>
      <c r="E24" s="87" t="s">
        <v>210</v>
      </c>
      <c r="F24" s="87" t="s">
        <v>19</v>
      </c>
      <c r="G24" s="122">
        <v>240000</v>
      </c>
    </row>
    <row r="25" spans="1:7" ht="15.75">
      <c r="A25" s="85" t="s">
        <v>36</v>
      </c>
      <c r="B25" s="95" t="s">
        <v>42</v>
      </c>
      <c r="C25" s="87" t="s">
        <v>0</v>
      </c>
      <c r="D25" s="87" t="s">
        <v>5</v>
      </c>
      <c r="E25" s="87" t="s">
        <v>210</v>
      </c>
      <c r="F25" s="87" t="s">
        <v>18</v>
      </c>
      <c r="G25" s="122">
        <v>58000</v>
      </c>
    </row>
    <row r="26" spans="1:7" ht="47.25">
      <c r="A26" s="97" t="s">
        <v>282</v>
      </c>
      <c r="B26" s="78" t="s">
        <v>42</v>
      </c>
      <c r="C26" s="78" t="s">
        <v>0</v>
      </c>
      <c r="D26" s="78" t="s">
        <v>281</v>
      </c>
      <c r="E26" s="78"/>
      <c r="F26" s="78"/>
      <c r="G26" s="123">
        <f>G27</f>
        <v>261813</v>
      </c>
    </row>
    <row r="27" spans="1:7" ht="16.5" customHeight="1">
      <c r="A27" s="101" t="s">
        <v>201</v>
      </c>
      <c r="B27" s="90" t="s">
        <v>42</v>
      </c>
      <c r="C27" s="90" t="s">
        <v>0</v>
      </c>
      <c r="D27" s="90" t="s">
        <v>281</v>
      </c>
      <c r="E27" s="98" t="s">
        <v>202</v>
      </c>
      <c r="F27" s="90"/>
      <c r="G27" s="124">
        <f>G28</f>
        <v>261813</v>
      </c>
    </row>
    <row r="28" spans="1:7" ht="15.75">
      <c r="A28" s="101" t="s">
        <v>221</v>
      </c>
      <c r="B28" s="90" t="s">
        <v>42</v>
      </c>
      <c r="C28" s="90" t="s">
        <v>0</v>
      </c>
      <c r="D28" s="90" t="s">
        <v>281</v>
      </c>
      <c r="E28" s="98" t="s">
        <v>222</v>
      </c>
      <c r="F28" s="90"/>
      <c r="G28" s="124">
        <f>G29</f>
        <v>261813</v>
      </c>
    </row>
    <row r="29" spans="1:7" ht="78.75">
      <c r="A29" s="99" t="s">
        <v>163</v>
      </c>
      <c r="B29" s="93" t="s">
        <v>42</v>
      </c>
      <c r="C29" s="93" t="s">
        <v>0</v>
      </c>
      <c r="D29" s="93" t="s">
        <v>283</v>
      </c>
      <c r="E29" s="84" t="s">
        <v>223</v>
      </c>
      <c r="F29" s="93"/>
      <c r="G29" s="125">
        <f>G30</f>
        <v>261813</v>
      </c>
    </row>
    <row r="30" spans="1:7" ht="15.75">
      <c r="A30" s="85" t="s">
        <v>162</v>
      </c>
      <c r="B30" s="95" t="s">
        <v>42</v>
      </c>
      <c r="C30" s="95" t="s">
        <v>0</v>
      </c>
      <c r="D30" s="95" t="s">
        <v>280</v>
      </c>
      <c r="E30" s="87" t="s">
        <v>223</v>
      </c>
      <c r="F30" s="87" t="s">
        <v>143</v>
      </c>
      <c r="G30" s="122">
        <v>261813</v>
      </c>
    </row>
    <row r="31" spans="1:7" ht="15.75">
      <c r="A31" s="81" t="s">
        <v>212</v>
      </c>
      <c r="B31" s="78" t="s">
        <v>42</v>
      </c>
      <c r="C31" s="78" t="s">
        <v>0</v>
      </c>
      <c r="D31" s="78" t="s">
        <v>8</v>
      </c>
      <c r="E31" s="78" t="s">
        <v>164</v>
      </c>
      <c r="F31" s="78" t="s">
        <v>164</v>
      </c>
      <c r="G31" s="123">
        <v>150000</v>
      </c>
    </row>
    <row r="32" spans="1:7" ht="15.75">
      <c r="A32" s="89" t="s">
        <v>201</v>
      </c>
      <c r="B32" s="90" t="s">
        <v>42</v>
      </c>
      <c r="C32" s="90" t="s">
        <v>0</v>
      </c>
      <c r="D32" s="90" t="s">
        <v>8</v>
      </c>
      <c r="E32" s="90" t="s">
        <v>202</v>
      </c>
      <c r="F32" s="90" t="s">
        <v>164</v>
      </c>
      <c r="G32" s="124">
        <v>150000</v>
      </c>
    </row>
    <row r="33" spans="1:7" s="91" customFormat="1" ht="15.75">
      <c r="A33" s="89" t="s">
        <v>213</v>
      </c>
      <c r="B33" s="90" t="s">
        <v>42</v>
      </c>
      <c r="C33" s="90" t="s">
        <v>0</v>
      </c>
      <c r="D33" s="90" t="s">
        <v>8</v>
      </c>
      <c r="E33" s="90" t="s">
        <v>214</v>
      </c>
      <c r="F33" s="90" t="s">
        <v>164</v>
      </c>
      <c r="G33" s="124">
        <v>150000</v>
      </c>
    </row>
    <row r="34" spans="1:7" s="91" customFormat="1" ht="15.75">
      <c r="A34" s="92" t="s">
        <v>215</v>
      </c>
      <c r="B34" s="93" t="s">
        <v>42</v>
      </c>
      <c r="C34" s="93" t="s">
        <v>0</v>
      </c>
      <c r="D34" s="93" t="s">
        <v>8</v>
      </c>
      <c r="E34" s="93" t="s">
        <v>216</v>
      </c>
      <c r="F34" s="93" t="s">
        <v>164</v>
      </c>
      <c r="G34" s="125">
        <v>150000</v>
      </c>
    </row>
    <row r="35" spans="1:7" s="91" customFormat="1" ht="31.5">
      <c r="A35" s="85" t="s">
        <v>180</v>
      </c>
      <c r="B35" s="95" t="s">
        <v>42</v>
      </c>
      <c r="C35" s="87" t="s">
        <v>0</v>
      </c>
      <c r="D35" s="87" t="s">
        <v>8</v>
      </c>
      <c r="E35" s="87" t="s">
        <v>216</v>
      </c>
      <c r="F35" s="87" t="s">
        <v>4</v>
      </c>
      <c r="G35" s="122">
        <v>150000</v>
      </c>
    </row>
    <row r="36" spans="1:7" ht="15.75">
      <c r="A36" s="81" t="s">
        <v>217</v>
      </c>
      <c r="B36" s="78" t="s">
        <v>42</v>
      </c>
      <c r="C36" s="78" t="s">
        <v>0</v>
      </c>
      <c r="D36" s="78" t="s">
        <v>9</v>
      </c>
      <c r="E36" s="78" t="s">
        <v>164</v>
      </c>
      <c r="F36" s="78" t="s">
        <v>164</v>
      </c>
      <c r="G36" s="123">
        <f>G37</f>
        <v>743859.61</v>
      </c>
    </row>
    <row r="37" spans="1:7" ht="15.75">
      <c r="A37" s="89" t="s">
        <v>201</v>
      </c>
      <c r="B37" s="90" t="s">
        <v>42</v>
      </c>
      <c r="C37" s="90" t="s">
        <v>0</v>
      </c>
      <c r="D37" s="90" t="s">
        <v>9</v>
      </c>
      <c r="E37" s="90" t="s">
        <v>202</v>
      </c>
      <c r="F37" s="90" t="s">
        <v>164</v>
      </c>
      <c r="G37" s="124">
        <f>G38</f>
        <v>743859.61</v>
      </c>
    </row>
    <row r="38" spans="1:7" s="91" customFormat="1" ht="15.75">
      <c r="A38" s="89" t="s">
        <v>135</v>
      </c>
      <c r="B38" s="90" t="s">
        <v>42</v>
      </c>
      <c r="C38" s="90" t="s">
        <v>0</v>
      </c>
      <c r="D38" s="90" t="s">
        <v>9</v>
      </c>
      <c r="E38" s="90" t="s">
        <v>218</v>
      </c>
      <c r="F38" s="90" t="s">
        <v>164</v>
      </c>
      <c r="G38" s="124">
        <f>G39</f>
        <v>743859.61</v>
      </c>
    </row>
    <row r="39" spans="1:7" s="91" customFormat="1" ht="15.75">
      <c r="A39" s="92" t="s">
        <v>32</v>
      </c>
      <c r="B39" s="93" t="s">
        <v>42</v>
      </c>
      <c r="C39" s="93" t="s">
        <v>0</v>
      </c>
      <c r="D39" s="93" t="s">
        <v>9</v>
      </c>
      <c r="E39" s="93" t="s">
        <v>219</v>
      </c>
      <c r="F39" s="93" t="s">
        <v>164</v>
      </c>
      <c r="G39" s="125">
        <f>G40</f>
        <v>743859.61</v>
      </c>
    </row>
    <row r="40" spans="1:7" s="91" customFormat="1" ht="15.75">
      <c r="A40" s="94" t="s">
        <v>220</v>
      </c>
      <c r="B40" s="95" t="s">
        <v>42</v>
      </c>
      <c r="C40" s="95" t="s">
        <v>0</v>
      </c>
      <c r="D40" s="95" t="s">
        <v>9</v>
      </c>
      <c r="E40" s="95" t="s">
        <v>219</v>
      </c>
      <c r="F40" s="95" t="s">
        <v>10</v>
      </c>
      <c r="G40" s="126">
        <v>743859.61</v>
      </c>
    </row>
    <row r="41" spans="1:7" s="91" customFormat="1" ht="15.75">
      <c r="A41" s="81" t="s">
        <v>134</v>
      </c>
      <c r="B41" s="78" t="s">
        <v>42</v>
      </c>
      <c r="C41" s="78" t="s">
        <v>0</v>
      </c>
      <c r="D41" s="78" t="s">
        <v>11</v>
      </c>
      <c r="E41" s="78" t="s">
        <v>164</v>
      </c>
      <c r="F41" s="78" t="s">
        <v>164</v>
      </c>
      <c r="G41" s="123">
        <f>G42</f>
        <v>886085.57</v>
      </c>
    </row>
    <row r="42" spans="1:7" ht="15.75">
      <c r="A42" s="89" t="s">
        <v>201</v>
      </c>
      <c r="B42" s="90" t="s">
        <v>42</v>
      </c>
      <c r="C42" s="90" t="s">
        <v>0</v>
      </c>
      <c r="D42" s="90" t="s">
        <v>11</v>
      </c>
      <c r="E42" s="90" t="s">
        <v>202</v>
      </c>
      <c r="F42" s="90" t="s">
        <v>164</v>
      </c>
      <c r="G42" s="124">
        <f>G43</f>
        <v>886085.57</v>
      </c>
    </row>
    <row r="43" spans="1:7" s="91" customFormat="1" ht="15.75">
      <c r="A43" s="89" t="s">
        <v>224</v>
      </c>
      <c r="B43" s="90" t="s">
        <v>42</v>
      </c>
      <c r="C43" s="90" t="s">
        <v>0</v>
      </c>
      <c r="D43" s="90" t="s">
        <v>11</v>
      </c>
      <c r="E43" s="90" t="s">
        <v>225</v>
      </c>
      <c r="F43" s="90" t="s">
        <v>164</v>
      </c>
      <c r="G43" s="124">
        <f>G44</f>
        <v>886085.57</v>
      </c>
    </row>
    <row r="44" spans="1:7" s="91" customFormat="1" ht="17.25" customHeight="1">
      <c r="A44" s="92" t="s">
        <v>226</v>
      </c>
      <c r="B44" s="93" t="s">
        <v>42</v>
      </c>
      <c r="C44" s="93" t="s">
        <v>0</v>
      </c>
      <c r="D44" s="93" t="s">
        <v>11</v>
      </c>
      <c r="E44" s="93" t="s">
        <v>227</v>
      </c>
      <c r="F44" s="93" t="s">
        <v>164</v>
      </c>
      <c r="G44" s="125">
        <f>G45+G46</f>
        <v>886085.57</v>
      </c>
    </row>
    <row r="45" spans="1:7" s="127" customFormat="1" ht="31.5">
      <c r="A45" s="128" t="s">
        <v>20</v>
      </c>
      <c r="B45" s="121" t="s">
        <v>42</v>
      </c>
      <c r="C45" s="129" t="s">
        <v>0</v>
      </c>
      <c r="D45" s="129" t="s">
        <v>11</v>
      </c>
      <c r="E45" s="129" t="s">
        <v>227</v>
      </c>
      <c r="F45" s="129">
        <v>242</v>
      </c>
      <c r="G45" s="122">
        <v>3652.3</v>
      </c>
    </row>
    <row r="46" spans="1:7" s="91" customFormat="1" ht="31.5">
      <c r="A46" s="85" t="s">
        <v>180</v>
      </c>
      <c r="B46" s="95" t="s">
        <v>42</v>
      </c>
      <c r="C46" s="87" t="s">
        <v>0</v>
      </c>
      <c r="D46" s="87" t="s">
        <v>11</v>
      </c>
      <c r="E46" s="87" t="s">
        <v>227</v>
      </c>
      <c r="F46" s="87" t="s">
        <v>4</v>
      </c>
      <c r="G46" s="122">
        <v>882433.27</v>
      </c>
    </row>
    <row r="47" spans="1:7" ht="15.75">
      <c r="A47" s="81" t="s">
        <v>244</v>
      </c>
      <c r="B47" s="78" t="s">
        <v>42</v>
      </c>
      <c r="C47" s="78" t="s">
        <v>1</v>
      </c>
      <c r="D47" s="78" t="s">
        <v>164</v>
      </c>
      <c r="E47" s="78" t="s">
        <v>164</v>
      </c>
      <c r="F47" s="78" t="s">
        <v>164</v>
      </c>
      <c r="G47" s="123">
        <f>G48</f>
        <v>402000</v>
      </c>
    </row>
    <row r="48" spans="1:7" ht="15.75">
      <c r="A48" s="96" t="s">
        <v>245</v>
      </c>
      <c r="B48" s="90" t="s">
        <v>42</v>
      </c>
      <c r="C48" s="90" t="s">
        <v>1</v>
      </c>
      <c r="D48" s="90" t="s">
        <v>3</v>
      </c>
      <c r="E48" s="90" t="s">
        <v>164</v>
      </c>
      <c r="F48" s="90" t="s">
        <v>164</v>
      </c>
      <c r="G48" s="124">
        <f>G49</f>
        <v>402000</v>
      </c>
    </row>
    <row r="49" spans="1:7" s="91" customFormat="1" ht="63">
      <c r="A49" s="92" t="s">
        <v>246</v>
      </c>
      <c r="B49" s="93" t="s">
        <v>42</v>
      </c>
      <c r="C49" s="93" t="s">
        <v>1</v>
      </c>
      <c r="D49" s="93" t="s">
        <v>3</v>
      </c>
      <c r="E49" s="93" t="s">
        <v>247</v>
      </c>
      <c r="F49" s="93" t="s">
        <v>164</v>
      </c>
      <c r="G49" s="125">
        <f>G50+G51+G52+G53</f>
        <v>402000</v>
      </c>
    </row>
    <row r="50" spans="1:7" s="91" customFormat="1" ht="31.5">
      <c r="A50" s="85" t="s">
        <v>207</v>
      </c>
      <c r="B50" s="95" t="s">
        <v>42</v>
      </c>
      <c r="C50" s="87" t="s">
        <v>1</v>
      </c>
      <c r="D50" s="87" t="s">
        <v>3</v>
      </c>
      <c r="E50" s="87" t="s">
        <v>247</v>
      </c>
      <c r="F50" s="87" t="s">
        <v>2</v>
      </c>
      <c r="G50" s="122">
        <v>380744.08</v>
      </c>
    </row>
    <row r="51" spans="1:7" s="91" customFormat="1" ht="31.5">
      <c r="A51" s="85" t="s">
        <v>192</v>
      </c>
      <c r="B51" s="95" t="s">
        <v>42</v>
      </c>
      <c r="C51" s="87" t="s">
        <v>1</v>
      </c>
      <c r="D51" s="87" t="s">
        <v>3</v>
      </c>
      <c r="E51" s="87" t="s">
        <v>247</v>
      </c>
      <c r="F51" s="87" t="s">
        <v>6</v>
      </c>
      <c r="G51" s="122">
        <v>6400</v>
      </c>
    </row>
    <row r="52" spans="1:7" s="91" customFormat="1" ht="31.5">
      <c r="A52" s="85" t="s">
        <v>20</v>
      </c>
      <c r="B52" s="95" t="s">
        <v>42</v>
      </c>
      <c r="C52" s="87" t="s">
        <v>1</v>
      </c>
      <c r="D52" s="87" t="s">
        <v>3</v>
      </c>
      <c r="E52" s="87" t="s">
        <v>247</v>
      </c>
      <c r="F52" s="87" t="s">
        <v>12</v>
      </c>
      <c r="G52" s="122">
        <f>1500+9019.92</f>
        <v>10519.92</v>
      </c>
    </row>
    <row r="53" spans="1:7" s="91" customFormat="1" ht="31.5">
      <c r="A53" s="85" t="s">
        <v>180</v>
      </c>
      <c r="B53" s="95" t="s">
        <v>42</v>
      </c>
      <c r="C53" s="87" t="s">
        <v>1</v>
      </c>
      <c r="D53" s="87" t="s">
        <v>3</v>
      </c>
      <c r="E53" s="87" t="s">
        <v>247</v>
      </c>
      <c r="F53" s="87" t="s">
        <v>4</v>
      </c>
      <c r="G53" s="122">
        <v>4336</v>
      </c>
    </row>
    <row r="54" spans="1:7" s="91" customFormat="1" ht="31.5">
      <c r="A54" s="81" t="s">
        <v>228</v>
      </c>
      <c r="B54" s="78" t="s">
        <v>42</v>
      </c>
      <c r="C54" s="78" t="s">
        <v>3</v>
      </c>
      <c r="D54" s="78" t="s">
        <v>164</v>
      </c>
      <c r="E54" s="78" t="s">
        <v>164</v>
      </c>
      <c r="F54" s="78" t="s">
        <v>164</v>
      </c>
      <c r="G54" s="123">
        <f>G55+G60+G65+G70</f>
        <v>997000</v>
      </c>
    </row>
    <row r="55" spans="1:7" ht="15.75">
      <c r="A55" s="81" t="s">
        <v>248</v>
      </c>
      <c r="B55" s="78" t="s">
        <v>42</v>
      </c>
      <c r="C55" s="78" t="s">
        <v>3</v>
      </c>
      <c r="D55" s="78" t="s">
        <v>5</v>
      </c>
      <c r="E55" s="78" t="s">
        <v>164</v>
      </c>
      <c r="F55" s="78" t="s">
        <v>164</v>
      </c>
      <c r="G55" s="123">
        <v>47000</v>
      </c>
    </row>
    <row r="56" spans="1:7" ht="15.75">
      <c r="A56" s="89" t="s">
        <v>201</v>
      </c>
      <c r="B56" s="90" t="s">
        <v>42</v>
      </c>
      <c r="C56" s="90" t="s">
        <v>3</v>
      </c>
      <c r="D56" s="90" t="s">
        <v>5</v>
      </c>
      <c r="E56" s="90" t="s">
        <v>202</v>
      </c>
      <c r="F56" s="90" t="s">
        <v>164</v>
      </c>
      <c r="G56" s="124">
        <v>47000</v>
      </c>
    </row>
    <row r="57" spans="1:7" s="91" customFormat="1" ht="15.75">
      <c r="A57" s="89" t="s">
        <v>249</v>
      </c>
      <c r="B57" s="90" t="s">
        <v>42</v>
      </c>
      <c r="C57" s="90" t="s">
        <v>3</v>
      </c>
      <c r="D57" s="90" t="s">
        <v>5</v>
      </c>
      <c r="E57" s="90" t="s">
        <v>250</v>
      </c>
      <c r="F57" s="90" t="s">
        <v>164</v>
      </c>
      <c r="G57" s="124">
        <v>47000</v>
      </c>
    </row>
    <row r="58" spans="1:7" s="91" customFormat="1" ht="47.25">
      <c r="A58" s="92" t="s">
        <v>37</v>
      </c>
      <c r="B58" s="93" t="s">
        <v>42</v>
      </c>
      <c r="C58" s="93" t="s">
        <v>3</v>
      </c>
      <c r="D58" s="93" t="s">
        <v>5</v>
      </c>
      <c r="E58" s="93" t="s">
        <v>251</v>
      </c>
      <c r="F58" s="93" t="s">
        <v>164</v>
      </c>
      <c r="G58" s="125">
        <v>47000</v>
      </c>
    </row>
    <row r="59" spans="1:7" s="91" customFormat="1" ht="31.5">
      <c r="A59" s="85" t="s">
        <v>207</v>
      </c>
      <c r="B59" s="95" t="s">
        <v>42</v>
      </c>
      <c r="C59" s="95" t="s">
        <v>3</v>
      </c>
      <c r="D59" s="87" t="s">
        <v>5</v>
      </c>
      <c r="E59" s="87" t="s">
        <v>251</v>
      </c>
      <c r="F59" s="87" t="s">
        <v>2</v>
      </c>
      <c r="G59" s="122">
        <v>47000</v>
      </c>
    </row>
    <row r="60" spans="1:7" s="91" customFormat="1" ht="31.5">
      <c r="A60" s="81" t="s">
        <v>229</v>
      </c>
      <c r="B60" s="78" t="s">
        <v>42</v>
      </c>
      <c r="C60" s="78" t="s">
        <v>3</v>
      </c>
      <c r="D60" s="78" t="s">
        <v>13</v>
      </c>
      <c r="E60" s="78" t="s">
        <v>164</v>
      </c>
      <c r="F60" s="78" t="s">
        <v>164</v>
      </c>
      <c r="G60" s="123">
        <v>600000</v>
      </c>
    </row>
    <row r="61" spans="1:7" ht="15.75">
      <c r="A61" s="89" t="s">
        <v>201</v>
      </c>
      <c r="B61" s="90" t="s">
        <v>42</v>
      </c>
      <c r="C61" s="90" t="s">
        <v>3</v>
      </c>
      <c r="D61" s="90" t="s">
        <v>13</v>
      </c>
      <c r="E61" s="90" t="s">
        <v>202</v>
      </c>
      <c r="F61" s="90" t="s">
        <v>164</v>
      </c>
      <c r="G61" s="124">
        <v>600000</v>
      </c>
    </row>
    <row r="62" spans="1:7" s="91" customFormat="1" ht="15.75">
      <c r="A62" s="89" t="s">
        <v>224</v>
      </c>
      <c r="B62" s="90" t="s">
        <v>42</v>
      </c>
      <c r="C62" s="90" t="s">
        <v>3</v>
      </c>
      <c r="D62" s="90" t="s">
        <v>13</v>
      </c>
      <c r="E62" s="90" t="s">
        <v>225</v>
      </c>
      <c r="F62" s="90" t="s">
        <v>164</v>
      </c>
      <c r="G62" s="124">
        <v>600000</v>
      </c>
    </row>
    <row r="63" spans="1:7" s="91" customFormat="1" ht="31.5">
      <c r="A63" s="92" t="s">
        <v>230</v>
      </c>
      <c r="B63" s="93" t="s">
        <v>42</v>
      </c>
      <c r="C63" s="93" t="s">
        <v>3</v>
      </c>
      <c r="D63" s="93" t="s">
        <v>13</v>
      </c>
      <c r="E63" s="93" t="s">
        <v>231</v>
      </c>
      <c r="F63" s="93" t="s">
        <v>164</v>
      </c>
      <c r="G63" s="125">
        <v>600000</v>
      </c>
    </row>
    <row r="64" spans="1:7" s="91" customFormat="1" ht="31.5">
      <c r="A64" s="85" t="s">
        <v>180</v>
      </c>
      <c r="B64" s="95" t="s">
        <v>42</v>
      </c>
      <c r="C64" s="87" t="s">
        <v>3</v>
      </c>
      <c r="D64" s="87" t="s">
        <v>13</v>
      </c>
      <c r="E64" s="87" t="s">
        <v>231</v>
      </c>
      <c r="F64" s="87" t="s">
        <v>4</v>
      </c>
      <c r="G64" s="122">
        <v>600000</v>
      </c>
    </row>
    <row r="65" spans="1:7" ht="15.75">
      <c r="A65" s="81" t="s">
        <v>147</v>
      </c>
      <c r="B65" s="78" t="s">
        <v>42</v>
      </c>
      <c r="C65" s="78" t="s">
        <v>3</v>
      </c>
      <c r="D65" s="78" t="s">
        <v>17</v>
      </c>
      <c r="E65" s="78" t="s">
        <v>164</v>
      </c>
      <c r="F65" s="78" t="s">
        <v>164</v>
      </c>
      <c r="G65" s="123">
        <v>300000</v>
      </c>
    </row>
    <row r="66" spans="1:7" ht="15.75">
      <c r="A66" s="89" t="s">
        <v>201</v>
      </c>
      <c r="B66" s="90" t="s">
        <v>42</v>
      </c>
      <c r="C66" s="90" t="s">
        <v>3</v>
      </c>
      <c r="D66" s="90" t="s">
        <v>17</v>
      </c>
      <c r="E66" s="90" t="s">
        <v>202</v>
      </c>
      <c r="F66" s="90" t="s">
        <v>164</v>
      </c>
      <c r="G66" s="124">
        <v>300000</v>
      </c>
    </row>
    <row r="67" spans="1:7" s="91" customFormat="1" ht="15.75">
      <c r="A67" s="89" t="s">
        <v>224</v>
      </c>
      <c r="B67" s="90" t="s">
        <v>42</v>
      </c>
      <c r="C67" s="90" t="s">
        <v>3</v>
      </c>
      <c r="D67" s="90" t="s">
        <v>17</v>
      </c>
      <c r="E67" s="90" t="s">
        <v>225</v>
      </c>
      <c r="F67" s="90" t="s">
        <v>164</v>
      </c>
      <c r="G67" s="124">
        <v>300000</v>
      </c>
    </row>
    <row r="68" spans="1:7" s="91" customFormat="1" ht="15.75">
      <c r="A68" s="92" t="s">
        <v>187</v>
      </c>
      <c r="B68" s="93" t="s">
        <v>42</v>
      </c>
      <c r="C68" s="93" t="s">
        <v>3</v>
      </c>
      <c r="D68" s="93" t="s">
        <v>17</v>
      </c>
      <c r="E68" s="93" t="s">
        <v>232</v>
      </c>
      <c r="F68" s="93" t="s">
        <v>164</v>
      </c>
      <c r="G68" s="125">
        <v>300000</v>
      </c>
    </row>
    <row r="69" spans="1:7" s="91" customFormat="1" ht="31.5">
      <c r="A69" s="85" t="s">
        <v>180</v>
      </c>
      <c r="B69" s="95" t="s">
        <v>42</v>
      </c>
      <c r="C69" s="87" t="s">
        <v>3</v>
      </c>
      <c r="D69" s="87" t="s">
        <v>17</v>
      </c>
      <c r="E69" s="87" t="s">
        <v>232</v>
      </c>
      <c r="F69" s="87" t="s">
        <v>4</v>
      </c>
      <c r="G69" s="122">
        <v>300000</v>
      </c>
    </row>
    <row r="70" spans="1:7" s="91" customFormat="1" ht="31.5">
      <c r="A70" s="81" t="s">
        <v>252</v>
      </c>
      <c r="B70" s="78" t="s">
        <v>42</v>
      </c>
      <c r="C70" s="78" t="s">
        <v>3</v>
      </c>
      <c r="D70" s="78" t="s">
        <v>46</v>
      </c>
      <c r="E70" s="78" t="s">
        <v>164</v>
      </c>
      <c r="F70" s="78" t="s">
        <v>164</v>
      </c>
      <c r="G70" s="123">
        <v>50000</v>
      </c>
    </row>
    <row r="71" spans="1:7" ht="31.5">
      <c r="A71" s="89" t="s">
        <v>183</v>
      </c>
      <c r="B71" s="90" t="s">
        <v>42</v>
      </c>
      <c r="C71" s="90" t="s">
        <v>3</v>
      </c>
      <c r="D71" s="90" t="s">
        <v>46</v>
      </c>
      <c r="E71" s="90" t="s">
        <v>253</v>
      </c>
      <c r="F71" s="90" t="s">
        <v>164</v>
      </c>
      <c r="G71" s="124">
        <v>50000</v>
      </c>
    </row>
    <row r="72" spans="1:7" s="91" customFormat="1" ht="15.75">
      <c r="A72" s="89" t="s">
        <v>148</v>
      </c>
      <c r="B72" s="90" t="s">
        <v>42</v>
      </c>
      <c r="C72" s="90" t="s">
        <v>3</v>
      </c>
      <c r="D72" s="90" t="s">
        <v>46</v>
      </c>
      <c r="E72" s="90" t="s">
        <v>254</v>
      </c>
      <c r="F72" s="90" t="s">
        <v>164</v>
      </c>
      <c r="G72" s="124">
        <v>50000</v>
      </c>
    </row>
    <row r="73" spans="1:7" s="91" customFormat="1" ht="15.75">
      <c r="A73" s="92" t="s">
        <v>149</v>
      </c>
      <c r="B73" s="93" t="s">
        <v>42</v>
      </c>
      <c r="C73" s="93" t="s">
        <v>3</v>
      </c>
      <c r="D73" s="93" t="s">
        <v>46</v>
      </c>
      <c r="E73" s="93" t="s">
        <v>255</v>
      </c>
      <c r="F73" s="93" t="s">
        <v>164</v>
      </c>
      <c r="G73" s="125">
        <v>50000</v>
      </c>
    </row>
    <row r="74" spans="1:7" s="91" customFormat="1" ht="31.5">
      <c r="A74" s="85" t="s">
        <v>180</v>
      </c>
      <c r="B74" s="95" t="s">
        <v>42</v>
      </c>
      <c r="C74" s="87" t="s">
        <v>3</v>
      </c>
      <c r="D74" s="87" t="s">
        <v>46</v>
      </c>
      <c r="E74" s="87" t="s">
        <v>255</v>
      </c>
      <c r="F74" s="87" t="s">
        <v>4</v>
      </c>
      <c r="G74" s="122">
        <v>50000</v>
      </c>
    </row>
    <row r="75" spans="1:7" s="91" customFormat="1" ht="15.75">
      <c r="A75" s="81" t="s">
        <v>256</v>
      </c>
      <c r="B75" s="78" t="s">
        <v>42</v>
      </c>
      <c r="C75" s="78" t="s">
        <v>5</v>
      </c>
      <c r="D75" s="78" t="s">
        <v>164</v>
      </c>
      <c r="E75" s="78" t="s">
        <v>164</v>
      </c>
      <c r="F75" s="78" t="s">
        <v>164</v>
      </c>
      <c r="G75" s="123">
        <f>G76+G83</f>
        <v>995151</v>
      </c>
    </row>
    <row r="76" spans="1:7" s="91" customFormat="1" ht="15.75">
      <c r="A76" s="81" t="s">
        <v>257</v>
      </c>
      <c r="B76" s="78" t="s">
        <v>42</v>
      </c>
      <c r="C76" s="78" t="s">
        <v>5</v>
      </c>
      <c r="D76" s="78" t="s">
        <v>13</v>
      </c>
      <c r="E76" s="78" t="s">
        <v>164</v>
      </c>
      <c r="F76" s="78" t="s">
        <v>164</v>
      </c>
      <c r="G76" s="123">
        <f>G77</f>
        <v>547151</v>
      </c>
    </row>
    <row r="77" spans="1:7" s="91" customFormat="1" ht="19.5" customHeight="1">
      <c r="A77" s="89" t="s">
        <v>176</v>
      </c>
      <c r="B77" s="90" t="s">
        <v>42</v>
      </c>
      <c r="C77" s="90" t="s">
        <v>5</v>
      </c>
      <c r="D77" s="90" t="s">
        <v>13</v>
      </c>
      <c r="E77" s="90" t="s">
        <v>258</v>
      </c>
      <c r="F77" s="90" t="s">
        <v>164</v>
      </c>
      <c r="G77" s="124">
        <f>G78</f>
        <v>547151</v>
      </c>
    </row>
    <row r="78" spans="1:7" s="91" customFormat="1" ht="15.75">
      <c r="A78" s="89" t="s">
        <v>21</v>
      </c>
      <c r="B78" s="90" t="s">
        <v>42</v>
      </c>
      <c r="C78" s="90" t="s">
        <v>5</v>
      </c>
      <c r="D78" s="90" t="s">
        <v>13</v>
      </c>
      <c r="E78" s="90" t="s">
        <v>259</v>
      </c>
      <c r="F78" s="90" t="s">
        <v>164</v>
      </c>
      <c r="G78" s="124">
        <f>G79+G81</f>
        <v>547151</v>
      </c>
    </row>
    <row r="79" spans="1:7" s="91" customFormat="1" ht="31.5">
      <c r="A79" s="92" t="s">
        <v>22</v>
      </c>
      <c r="B79" s="93" t="s">
        <v>42</v>
      </c>
      <c r="C79" s="93" t="s">
        <v>5</v>
      </c>
      <c r="D79" s="93" t="s">
        <v>13</v>
      </c>
      <c r="E79" s="93" t="s">
        <v>260</v>
      </c>
      <c r="F79" s="93" t="s">
        <v>164</v>
      </c>
      <c r="G79" s="125">
        <v>200000</v>
      </c>
    </row>
    <row r="80" spans="1:7" ht="31.5">
      <c r="A80" s="94" t="s">
        <v>180</v>
      </c>
      <c r="B80" s="95" t="s">
        <v>42</v>
      </c>
      <c r="C80" s="95" t="s">
        <v>5</v>
      </c>
      <c r="D80" s="95" t="s">
        <v>13</v>
      </c>
      <c r="E80" s="95" t="s">
        <v>260</v>
      </c>
      <c r="F80" s="95" t="s">
        <v>4</v>
      </c>
      <c r="G80" s="126">
        <v>200000</v>
      </c>
    </row>
    <row r="81" spans="1:7" s="91" customFormat="1" ht="31.5">
      <c r="A81" s="92" t="s">
        <v>181</v>
      </c>
      <c r="B81" s="93" t="s">
        <v>42</v>
      </c>
      <c r="C81" s="93" t="s">
        <v>5</v>
      </c>
      <c r="D81" s="93" t="s">
        <v>13</v>
      </c>
      <c r="E81" s="93" t="s">
        <v>261</v>
      </c>
      <c r="F81" s="93" t="s">
        <v>164</v>
      </c>
      <c r="G81" s="125">
        <v>347151</v>
      </c>
    </row>
    <row r="82" spans="1:7" s="91" customFormat="1" ht="31.5">
      <c r="A82" s="94" t="s">
        <v>182</v>
      </c>
      <c r="B82" s="95" t="s">
        <v>42</v>
      </c>
      <c r="C82" s="95" t="s">
        <v>5</v>
      </c>
      <c r="D82" s="95" t="s">
        <v>13</v>
      </c>
      <c r="E82" s="95" t="s">
        <v>261</v>
      </c>
      <c r="F82" s="95" t="s">
        <v>23</v>
      </c>
      <c r="G82" s="126">
        <v>347151</v>
      </c>
    </row>
    <row r="83" spans="1:7" s="91" customFormat="1" ht="15.75">
      <c r="A83" s="81" t="s">
        <v>262</v>
      </c>
      <c r="B83" s="78" t="s">
        <v>42</v>
      </c>
      <c r="C83" s="78" t="s">
        <v>5</v>
      </c>
      <c r="D83" s="78" t="s">
        <v>14</v>
      </c>
      <c r="E83" s="78" t="s">
        <v>164</v>
      </c>
      <c r="F83" s="78" t="s">
        <v>164</v>
      </c>
      <c r="G83" s="123">
        <v>448000</v>
      </c>
    </row>
    <row r="84" spans="1:7" ht="15.75">
      <c r="A84" s="89" t="s">
        <v>201</v>
      </c>
      <c r="B84" s="90" t="s">
        <v>42</v>
      </c>
      <c r="C84" s="90" t="s">
        <v>5</v>
      </c>
      <c r="D84" s="90" t="s">
        <v>14</v>
      </c>
      <c r="E84" s="90" t="s">
        <v>202</v>
      </c>
      <c r="F84" s="90" t="s">
        <v>164</v>
      </c>
      <c r="G84" s="124">
        <v>448000</v>
      </c>
    </row>
    <row r="85" spans="1:7" ht="15.75">
      <c r="A85" s="89" t="s">
        <v>221</v>
      </c>
      <c r="B85" s="90" t="s">
        <v>42</v>
      </c>
      <c r="C85" s="90" t="s">
        <v>5</v>
      </c>
      <c r="D85" s="90" t="s">
        <v>14</v>
      </c>
      <c r="E85" s="90" t="s">
        <v>222</v>
      </c>
      <c r="F85" s="90" t="s">
        <v>164</v>
      </c>
      <c r="G85" s="124">
        <v>448000</v>
      </c>
    </row>
    <row r="86" spans="1:7" ht="78.75">
      <c r="A86" s="92" t="s">
        <v>163</v>
      </c>
      <c r="B86" s="93" t="s">
        <v>42</v>
      </c>
      <c r="C86" s="93" t="s">
        <v>5</v>
      </c>
      <c r="D86" s="93" t="s">
        <v>14</v>
      </c>
      <c r="E86" s="93" t="s">
        <v>223</v>
      </c>
      <c r="F86" s="93" t="s">
        <v>164</v>
      </c>
      <c r="G86" s="125">
        <v>448000</v>
      </c>
    </row>
    <row r="87" spans="1:7" s="91" customFormat="1" ht="15.75">
      <c r="A87" s="85" t="s">
        <v>162</v>
      </c>
      <c r="B87" s="95" t="s">
        <v>42</v>
      </c>
      <c r="C87" s="87" t="s">
        <v>5</v>
      </c>
      <c r="D87" s="87" t="s">
        <v>14</v>
      </c>
      <c r="E87" s="87" t="s">
        <v>223</v>
      </c>
      <c r="F87" s="87" t="s">
        <v>143</v>
      </c>
      <c r="G87" s="122">
        <v>448000</v>
      </c>
    </row>
    <row r="88" spans="1:7" s="91" customFormat="1" ht="15.75">
      <c r="A88" s="81" t="s">
        <v>233</v>
      </c>
      <c r="B88" s="78" t="s">
        <v>42</v>
      </c>
      <c r="C88" s="78" t="s">
        <v>7</v>
      </c>
      <c r="D88" s="78" t="s">
        <v>164</v>
      </c>
      <c r="E88" s="78" t="s">
        <v>164</v>
      </c>
      <c r="F88" s="78" t="s">
        <v>164</v>
      </c>
      <c r="G88" s="123">
        <f>G89+G95</f>
        <v>6729885.9500000002</v>
      </c>
    </row>
    <row r="89" spans="1:7" s="91" customFormat="1" ht="15.75">
      <c r="A89" s="81" t="s">
        <v>133</v>
      </c>
      <c r="B89" s="78" t="s">
        <v>42</v>
      </c>
      <c r="C89" s="78" t="s">
        <v>7</v>
      </c>
      <c r="D89" s="78" t="s">
        <v>0</v>
      </c>
      <c r="E89" s="78" t="s">
        <v>164</v>
      </c>
      <c r="F89" s="78" t="s">
        <v>164</v>
      </c>
      <c r="G89" s="123">
        <f>G90</f>
        <v>1415164.98</v>
      </c>
    </row>
    <row r="90" spans="1:7" s="91" customFormat="1" ht="15.75">
      <c r="A90" s="89" t="s">
        <v>201</v>
      </c>
      <c r="B90" s="90" t="s">
        <v>42</v>
      </c>
      <c r="C90" s="90" t="s">
        <v>7</v>
      </c>
      <c r="D90" s="90" t="s">
        <v>0</v>
      </c>
      <c r="E90" s="90" t="s">
        <v>202</v>
      </c>
      <c r="F90" s="90" t="s">
        <v>164</v>
      </c>
      <c r="G90" s="124">
        <f>G91</f>
        <v>1415164.98</v>
      </c>
    </row>
    <row r="91" spans="1:7" ht="15.75">
      <c r="A91" s="89" t="s">
        <v>224</v>
      </c>
      <c r="B91" s="90" t="s">
        <v>42</v>
      </c>
      <c r="C91" s="90" t="s">
        <v>7</v>
      </c>
      <c r="D91" s="90" t="s">
        <v>0</v>
      </c>
      <c r="E91" s="90" t="s">
        <v>225</v>
      </c>
      <c r="F91" s="90" t="s">
        <v>164</v>
      </c>
      <c r="G91" s="124">
        <f>G92</f>
        <v>1415164.98</v>
      </c>
    </row>
    <row r="92" spans="1:7" ht="15.75">
      <c r="A92" s="92" t="s">
        <v>234</v>
      </c>
      <c r="B92" s="93" t="s">
        <v>42</v>
      </c>
      <c r="C92" s="93" t="s">
        <v>7</v>
      </c>
      <c r="D92" s="93" t="s">
        <v>0</v>
      </c>
      <c r="E92" s="93" t="s">
        <v>235</v>
      </c>
      <c r="F92" s="93" t="s">
        <v>164</v>
      </c>
      <c r="G92" s="125">
        <f>G93+G94</f>
        <v>1415164.98</v>
      </c>
    </row>
    <row r="93" spans="1:7" s="91" customFormat="1" ht="31.5">
      <c r="A93" s="94" t="s">
        <v>182</v>
      </c>
      <c r="B93" s="95" t="s">
        <v>42</v>
      </c>
      <c r="C93" s="95" t="s">
        <v>7</v>
      </c>
      <c r="D93" s="95" t="s">
        <v>0</v>
      </c>
      <c r="E93" s="95" t="s">
        <v>235</v>
      </c>
      <c r="F93" s="95" t="s">
        <v>23</v>
      </c>
      <c r="G93" s="126">
        <f>1000000+276050.18</f>
        <v>1276050.18</v>
      </c>
    </row>
    <row r="94" spans="1:7" s="91" customFormat="1" ht="15.75">
      <c r="A94" s="85" t="s">
        <v>36</v>
      </c>
      <c r="B94" s="95" t="s">
        <v>42</v>
      </c>
      <c r="C94" s="87" t="s">
        <v>7</v>
      </c>
      <c r="D94" s="87" t="s">
        <v>0</v>
      </c>
      <c r="E94" s="87" t="s">
        <v>235</v>
      </c>
      <c r="F94" s="87" t="s">
        <v>18</v>
      </c>
      <c r="G94" s="122">
        <v>139114.79999999999</v>
      </c>
    </row>
    <row r="95" spans="1:7" s="91" customFormat="1" ht="15.75">
      <c r="A95" s="81" t="s">
        <v>40</v>
      </c>
      <c r="B95" s="78" t="s">
        <v>42</v>
      </c>
      <c r="C95" s="78" t="s">
        <v>7</v>
      </c>
      <c r="D95" s="78" t="s">
        <v>3</v>
      </c>
      <c r="E95" s="78" t="s">
        <v>164</v>
      </c>
      <c r="F95" s="78" t="s">
        <v>164</v>
      </c>
      <c r="G95" s="123">
        <f>G96+G98</f>
        <v>5314720.97</v>
      </c>
    </row>
    <row r="96" spans="1:7" s="91" customFormat="1" ht="47.25">
      <c r="A96" s="92" t="s">
        <v>300</v>
      </c>
      <c r="B96" s="93" t="s">
        <v>42</v>
      </c>
      <c r="C96" s="93" t="s">
        <v>7</v>
      </c>
      <c r="D96" s="93" t="s">
        <v>3</v>
      </c>
      <c r="E96" s="93" t="s">
        <v>263</v>
      </c>
      <c r="F96" s="93" t="s">
        <v>164</v>
      </c>
      <c r="G96" s="125">
        <v>2000000</v>
      </c>
    </row>
    <row r="97" spans="1:7" s="91" customFormat="1" ht="31.5">
      <c r="A97" s="94" t="s">
        <v>180</v>
      </c>
      <c r="B97" s="95" t="s">
        <v>42</v>
      </c>
      <c r="C97" s="95" t="s">
        <v>7</v>
      </c>
      <c r="D97" s="95" t="s">
        <v>3</v>
      </c>
      <c r="E97" s="95" t="s">
        <v>263</v>
      </c>
      <c r="F97" s="95" t="s">
        <v>4</v>
      </c>
      <c r="G97" s="126">
        <v>2000000</v>
      </c>
    </row>
    <row r="98" spans="1:7" s="91" customFormat="1" ht="15.75">
      <c r="A98" s="116" t="s">
        <v>201</v>
      </c>
      <c r="B98" s="117" t="s">
        <v>42</v>
      </c>
      <c r="C98" s="117" t="s">
        <v>7</v>
      </c>
      <c r="D98" s="117" t="s">
        <v>3</v>
      </c>
      <c r="E98" s="117" t="s">
        <v>202</v>
      </c>
      <c r="F98" s="117" t="s">
        <v>164</v>
      </c>
      <c r="G98" s="124">
        <f>G99+G102</f>
        <v>3314720.97</v>
      </c>
    </row>
    <row r="99" spans="1:7" s="91" customFormat="1" ht="15.75">
      <c r="A99" s="116" t="s">
        <v>224</v>
      </c>
      <c r="B99" s="117" t="s">
        <v>42</v>
      </c>
      <c r="C99" s="117" t="s">
        <v>7</v>
      </c>
      <c r="D99" s="117" t="s">
        <v>3</v>
      </c>
      <c r="E99" s="117">
        <v>9960000</v>
      </c>
      <c r="F99" s="117" t="s">
        <v>164</v>
      </c>
      <c r="G99" s="124">
        <f>G100</f>
        <v>3000</v>
      </c>
    </row>
    <row r="100" spans="1:7" s="91" customFormat="1" ht="47.25">
      <c r="A100" s="118" t="s">
        <v>313</v>
      </c>
      <c r="B100" s="119" t="s">
        <v>42</v>
      </c>
      <c r="C100" s="119" t="s">
        <v>7</v>
      </c>
      <c r="D100" s="119" t="s">
        <v>3</v>
      </c>
      <c r="E100" s="119">
        <v>9966408</v>
      </c>
      <c r="F100" s="119" t="s">
        <v>164</v>
      </c>
      <c r="G100" s="125">
        <f>G101</f>
        <v>3000</v>
      </c>
    </row>
    <row r="101" spans="1:7" ht="31.5">
      <c r="A101" s="120" t="s">
        <v>180</v>
      </c>
      <c r="B101" s="121" t="s">
        <v>42</v>
      </c>
      <c r="C101" s="121" t="s">
        <v>7</v>
      </c>
      <c r="D101" s="121" t="s">
        <v>3</v>
      </c>
      <c r="E101" s="121">
        <v>9966408</v>
      </c>
      <c r="F101" s="121" t="s">
        <v>4</v>
      </c>
      <c r="G101" s="126">
        <v>3000</v>
      </c>
    </row>
    <row r="102" spans="1:7" s="91" customFormat="1" ht="15.75">
      <c r="A102" s="89" t="s">
        <v>224</v>
      </c>
      <c r="B102" s="90" t="s">
        <v>42</v>
      </c>
      <c r="C102" s="90" t="s">
        <v>7</v>
      </c>
      <c r="D102" s="90" t="s">
        <v>3</v>
      </c>
      <c r="E102" s="90" t="s">
        <v>225</v>
      </c>
      <c r="F102" s="90" t="s">
        <v>164</v>
      </c>
      <c r="G102" s="124">
        <f>G103+G105</f>
        <v>3311720.97</v>
      </c>
    </row>
    <row r="103" spans="1:7" s="91" customFormat="1" ht="15.75">
      <c r="A103" s="92" t="s">
        <v>41</v>
      </c>
      <c r="B103" s="93" t="s">
        <v>42</v>
      </c>
      <c r="C103" s="93" t="s">
        <v>7</v>
      </c>
      <c r="D103" s="93" t="s">
        <v>3</v>
      </c>
      <c r="E103" s="93" t="s">
        <v>236</v>
      </c>
      <c r="F103" s="93" t="s">
        <v>164</v>
      </c>
      <c r="G103" s="125">
        <f>G104</f>
        <v>770500.14</v>
      </c>
    </row>
    <row r="104" spans="1:7" ht="31.5">
      <c r="A104" s="94" t="s">
        <v>180</v>
      </c>
      <c r="B104" s="95" t="s">
        <v>42</v>
      </c>
      <c r="C104" s="95" t="s">
        <v>7</v>
      </c>
      <c r="D104" s="95" t="s">
        <v>3</v>
      </c>
      <c r="E104" s="95" t="s">
        <v>236</v>
      </c>
      <c r="F104" s="95" t="s">
        <v>4</v>
      </c>
      <c r="G104" s="126">
        <f>1469618.39-699118.25</f>
        <v>770500.14</v>
      </c>
    </row>
    <row r="105" spans="1:7" s="91" customFormat="1" ht="31.5">
      <c r="A105" s="92" t="s">
        <v>237</v>
      </c>
      <c r="B105" s="93" t="s">
        <v>42</v>
      </c>
      <c r="C105" s="93" t="s">
        <v>7</v>
      </c>
      <c r="D105" s="93" t="s">
        <v>3</v>
      </c>
      <c r="E105" s="93" t="s">
        <v>238</v>
      </c>
      <c r="F105" s="93" t="s">
        <v>164</v>
      </c>
      <c r="G105" s="125">
        <f>G106</f>
        <v>2541220.83</v>
      </c>
    </row>
    <row r="106" spans="1:7" s="91" customFormat="1" ht="31.5">
      <c r="A106" s="94" t="s">
        <v>180</v>
      </c>
      <c r="B106" s="95" t="s">
        <v>42</v>
      </c>
      <c r="C106" s="95" t="s">
        <v>7</v>
      </c>
      <c r="D106" s="95" t="s">
        <v>3</v>
      </c>
      <c r="E106" s="95" t="s">
        <v>238</v>
      </c>
      <c r="F106" s="95" t="s">
        <v>4</v>
      </c>
      <c r="G106" s="126">
        <v>2541220.83</v>
      </c>
    </row>
    <row r="107" spans="1:7" s="91" customFormat="1" ht="15.75">
      <c r="A107" s="81" t="s">
        <v>264</v>
      </c>
      <c r="B107" s="131" t="s">
        <v>42</v>
      </c>
      <c r="C107" s="131" t="s">
        <v>16</v>
      </c>
      <c r="D107" s="131" t="s">
        <v>164</v>
      </c>
      <c r="E107" s="131" t="s">
        <v>164</v>
      </c>
      <c r="F107" s="131" t="s">
        <v>164</v>
      </c>
      <c r="G107" s="123">
        <f>G108+G117</f>
        <v>11086384.23</v>
      </c>
    </row>
    <row r="108" spans="1:7" s="91" customFormat="1" ht="15.75">
      <c r="A108" s="81" t="s">
        <v>265</v>
      </c>
      <c r="B108" s="131" t="s">
        <v>42</v>
      </c>
      <c r="C108" s="131" t="s">
        <v>16</v>
      </c>
      <c r="D108" s="131" t="s">
        <v>0</v>
      </c>
      <c r="E108" s="131" t="s">
        <v>164</v>
      </c>
      <c r="F108" s="131" t="s">
        <v>164</v>
      </c>
      <c r="G108" s="123">
        <f>G109+G113</f>
        <v>11028846.23</v>
      </c>
    </row>
    <row r="109" spans="1:7" s="91" customFormat="1" ht="15.75">
      <c r="A109" s="89" t="s">
        <v>29</v>
      </c>
      <c r="B109" s="117" t="s">
        <v>42</v>
      </c>
      <c r="C109" s="117" t="s">
        <v>16</v>
      </c>
      <c r="D109" s="117" t="s">
        <v>0</v>
      </c>
      <c r="E109" s="117" t="s">
        <v>266</v>
      </c>
      <c r="F109" s="117" t="s">
        <v>164</v>
      </c>
      <c r="G109" s="124">
        <f>G110</f>
        <v>11026501.23</v>
      </c>
    </row>
    <row r="110" spans="1:7" ht="15.75">
      <c r="A110" s="89" t="s">
        <v>24</v>
      </c>
      <c r="B110" s="117" t="s">
        <v>42</v>
      </c>
      <c r="C110" s="117" t="s">
        <v>16</v>
      </c>
      <c r="D110" s="117" t="s">
        <v>0</v>
      </c>
      <c r="E110" s="117" t="s">
        <v>267</v>
      </c>
      <c r="F110" s="117" t="s">
        <v>164</v>
      </c>
      <c r="G110" s="124">
        <f>G111</f>
        <v>11026501.23</v>
      </c>
    </row>
    <row r="111" spans="1:7" ht="31.5">
      <c r="A111" s="92" t="s">
        <v>39</v>
      </c>
      <c r="B111" s="119" t="s">
        <v>42</v>
      </c>
      <c r="C111" s="119" t="s">
        <v>16</v>
      </c>
      <c r="D111" s="119" t="s">
        <v>0</v>
      </c>
      <c r="E111" s="119" t="s">
        <v>268</v>
      </c>
      <c r="F111" s="119" t="s">
        <v>164</v>
      </c>
      <c r="G111" s="125">
        <f>G112</f>
        <v>11026501.23</v>
      </c>
    </row>
    <row r="112" spans="1:7" s="91" customFormat="1" ht="49.5" customHeight="1">
      <c r="A112" s="94" t="s">
        <v>175</v>
      </c>
      <c r="B112" s="121" t="s">
        <v>42</v>
      </c>
      <c r="C112" s="121" t="s">
        <v>16</v>
      </c>
      <c r="D112" s="121" t="s">
        <v>0</v>
      </c>
      <c r="E112" s="121" t="s">
        <v>268</v>
      </c>
      <c r="F112" s="121" t="s">
        <v>15</v>
      </c>
      <c r="G112" s="126">
        <v>11026501.23</v>
      </c>
    </row>
    <row r="113" spans="1:7" s="127" customFormat="1" ht="15.75">
      <c r="A113" s="116" t="s">
        <v>201</v>
      </c>
      <c r="B113" s="117" t="s">
        <v>42</v>
      </c>
      <c r="C113" s="117" t="s">
        <v>16</v>
      </c>
      <c r="D113" s="117" t="s">
        <v>0</v>
      </c>
      <c r="E113" s="117">
        <v>9900000</v>
      </c>
      <c r="F113" s="117" t="s">
        <v>164</v>
      </c>
      <c r="G113" s="124">
        <f>G114</f>
        <v>2345</v>
      </c>
    </row>
    <row r="114" spans="1:7" s="112" customFormat="1" ht="15.75">
      <c r="A114" s="116" t="s">
        <v>224</v>
      </c>
      <c r="B114" s="117" t="s">
        <v>42</v>
      </c>
      <c r="C114" s="117" t="s">
        <v>16</v>
      </c>
      <c r="D114" s="117" t="s">
        <v>0</v>
      </c>
      <c r="E114" s="117">
        <v>9980000</v>
      </c>
      <c r="F114" s="117" t="s">
        <v>164</v>
      </c>
      <c r="G114" s="124">
        <f>G115</f>
        <v>2345</v>
      </c>
    </row>
    <row r="115" spans="1:7" s="112" customFormat="1" ht="15.75">
      <c r="A115" s="118" t="s">
        <v>24</v>
      </c>
      <c r="B115" s="119" t="s">
        <v>42</v>
      </c>
      <c r="C115" s="119" t="s">
        <v>16</v>
      </c>
      <c r="D115" s="119" t="s">
        <v>0</v>
      </c>
      <c r="E115" s="119">
        <v>9982548</v>
      </c>
      <c r="F115" s="119" t="s">
        <v>164</v>
      </c>
      <c r="G115" s="125">
        <f>G116</f>
        <v>2345</v>
      </c>
    </row>
    <row r="116" spans="1:7" s="127" customFormat="1" ht="31.5">
      <c r="A116" s="120" t="s">
        <v>180</v>
      </c>
      <c r="B116" s="121" t="s">
        <v>42</v>
      </c>
      <c r="C116" s="121" t="s">
        <v>16</v>
      </c>
      <c r="D116" s="121" t="s">
        <v>0</v>
      </c>
      <c r="E116" s="121">
        <v>9982548</v>
      </c>
      <c r="F116" s="121">
        <v>244</v>
      </c>
      <c r="G116" s="126">
        <v>2345</v>
      </c>
    </row>
    <row r="117" spans="1:7" ht="15.75">
      <c r="A117" s="130" t="s">
        <v>314</v>
      </c>
      <c r="B117" s="131" t="s">
        <v>42</v>
      </c>
      <c r="C117" s="131" t="s">
        <v>16</v>
      </c>
      <c r="D117" s="131" t="s">
        <v>317</v>
      </c>
      <c r="E117" s="131"/>
      <c r="F117" s="131"/>
      <c r="G117" s="123">
        <f>G118</f>
        <v>57538</v>
      </c>
    </row>
    <row r="118" spans="1:7" ht="15.75">
      <c r="A118" s="89" t="s">
        <v>201</v>
      </c>
      <c r="B118" s="117" t="s">
        <v>42</v>
      </c>
      <c r="C118" s="117" t="s">
        <v>16</v>
      </c>
      <c r="D118" s="117" t="s">
        <v>318</v>
      </c>
      <c r="E118" s="117">
        <v>9900000</v>
      </c>
      <c r="F118" s="117"/>
      <c r="G118" s="124">
        <f>G119</f>
        <v>57538</v>
      </c>
    </row>
    <row r="119" spans="1:7" s="91" customFormat="1" ht="16.5" customHeight="1">
      <c r="A119" s="89" t="s">
        <v>224</v>
      </c>
      <c r="B119" s="117" t="s">
        <v>42</v>
      </c>
      <c r="C119" s="117" t="s">
        <v>16</v>
      </c>
      <c r="D119" s="117" t="s">
        <v>317</v>
      </c>
      <c r="E119" s="117">
        <v>9980000</v>
      </c>
      <c r="F119" s="117"/>
      <c r="G119" s="124">
        <f>G120+G122</f>
        <v>57538</v>
      </c>
    </row>
    <row r="120" spans="1:7" s="127" customFormat="1" ht="15.75">
      <c r="A120" s="92" t="s">
        <v>315</v>
      </c>
      <c r="B120" s="119" t="s">
        <v>42</v>
      </c>
      <c r="C120" s="119" t="s">
        <v>16</v>
      </c>
      <c r="D120" s="119" t="s">
        <v>318</v>
      </c>
      <c r="E120" s="119">
        <v>9982535</v>
      </c>
      <c r="F120" s="119"/>
      <c r="G120" s="125">
        <f>G121</f>
        <v>25818</v>
      </c>
    </row>
    <row r="121" spans="1:7" s="112" customFormat="1" ht="31.5">
      <c r="A121" s="94" t="s">
        <v>180</v>
      </c>
      <c r="B121" s="121" t="s">
        <v>42</v>
      </c>
      <c r="C121" s="121" t="s">
        <v>16</v>
      </c>
      <c r="D121" s="121" t="s">
        <v>317</v>
      </c>
      <c r="E121" s="121">
        <v>9982535</v>
      </c>
      <c r="F121" s="121">
        <v>244</v>
      </c>
      <c r="G121" s="126">
        <v>25818</v>
      </c>
    </row>
    <row r="122" spans="1:7" s="112" customFormat="1" ht="31.5">
      <c r="A122" s="118" t="s">
        <v>316</v>
      </c>
      <c r="B122" s="119" t="s">
        <v>42</v>
      </c>
      <c r="C122" s="119" t="s">
        <v>16</v>
      </c>
      <c r="D122" s="119" t="s">
        <v>318</v>
      </c>
      <c r="E122" s="119">
        <v>9982536</v>
      </c>
      <c r="F122" s="119"/>
      <c r="G122" s="125">
        <f>G123</f>
        <v>31720</v>
      </c>
    </row>
    <row r="123" spans="1:7" s="127" customFormat="1" ht="31.5">
      <c r="A123" s="120" t="s">
        <v>180</v>
      </c>
      <c r="B123" s="121" t="s">
        <v>42</v>
      </c>
      <c r="C123" s="121" t="s">
        <v>16</v>
      </c>
      <c r="D123" s="121" t="s">
        <v>317</v>
      </c>
      <c r="E123" s="121">
        <v>9982536</v>
      </c>
      <c r="F123" s="121">
        <v>244</v>
      </c>
      <c r="G123" s="126">
        <v>31720</v>
      </c>
    </row>
    <row r="124" spans="1:7" s="91" customFormat="1" ht="15.75">
      <c r="A124" s="81" t="s">
        <v>239</v>
      </c>
      <c r="B124" s="78" t="s">
        <v>42</v>
      </c>
      <c r="C124" s="78" t="s">
        <v>17</v>
      </c>
      <c r="D124" s="78" t="s">
        <v>164</v>
      </c>
      <c r="E124" s="78" t="s">
        <v>164</v>
      </c>
      <c r="F124" s="78" t="s">
        <v>164</v>
      </c>
      <c r="G124" s="123">
        <f>G125+G130</f>
        <v>548128.13</v>
      </c>
    </row>
    <row r="125" spans="1:7" s="91" customFormat="1" ht="15.75">
      <c r="A125" s="81" t="s">
        <v>240</v>
      </c>
      <c r="B125" s="78" t="s">
        <v>42</v>
      </c>
      <c r="C125" s="78" t="s">
        <v>17</v>
      </c>
      <c r="D125" s="78" t="s">
        <v>0</v>
      </c>
      <c r="E125" s="78" t="s">
        <v>164</v>
      </c>
      <c r="F125" s="78" t="s">
        <v>164</v>
      </c>
      <c r="G125" s="123">
        <v>96628.13</v>
      </c>
    </row>
    <row r="126" spans="1:7" ht="15.75">
      <c r="A126" s="89" t="s">
        <v>201</v>
      </c>
      <c r="B126" s="90" t="s">
        <v>42</v>
      </c>
      <c r="C126" s="90" t="s">
        <v>17</v>
      </c>
      <c r="D126" s="90" t="s">
        <v>0</v>
      </c>
      <c r="E126" s="90" t="s">
        <v>202</v>
      </c>
      <c r="F126" s="90" t="s">
        <v>164</v>
      </c>
      <c r="G126" s="124">
        <v>96628.13</v>
      </c>
    </row>
    <row r="127" spans="1:7" ht="15.75">
      <c r="A127" s="89" t="s">
        <v>224</v>
      </c>
      <c r="B127" s="90" t="s">
        <v>42</v>
      </c>
      <c r="C127" s="90" t="s">
        <v>17</v>
      </c>
      <c r="D127" s="90" t="s">
        <v>0</v>
      </c>
      <c r="E127" s="90" t="s">
        <v>225</v>
      </c>
      <c r="F127" s="90" t="s">
        <v>164</v>
      </c>
      <c r="G127" s="124">
        <v>96628.13</v>
      </c>
    </row>
    <row r="128" spans="1:7" s="91" customFormat="1" ht="47.25">
      <c r="A128" s="92" t="s">
        <v>278</v>
      </c>
      <c r="B128" s="93" t="s">
        <v>42</v>
      </c>
      <c r="C128" s="93" t="s">
        <v>17</v>
      </c>
      <c r="D128" s="93" t="s">
        <v>0</v>
      </c>
      <c r="E128" s="93">
        <v>9982471</v>
      </c>
      <c r="F128" s="93" t="s">
        <v>164</v>
      </c>
      <c r="G128" s="125">
        <v>96628.13</v>
      </c>
    </row>
    <row r="129" spans="1:7" s="91" customFormat="1" ht="15.75">
      <c r="A129" s="85" t="s">
        <v>241</v>
      </c>
      <c r="B129" s="95" t="s">
        <v>42</v>
      </c>
      <c r="C129" s="87" t="s">
        <v>17</v>
      </c>
      <c r="D129" s="87" t="s">
        <v>0</v>
      </c>
      <c r="E129" s="87">
        <v>9982471</v>
      </c>
      <c r="F129" s="87" t="s">
        <v>136</v>
      </c>
      <c r="G129" s="122">
        <v>96628.13</v>
      </c>
    </row>
    <row r="130" spans="1:7" s="91" customFormat="1" ht="15.75">
      <c r="A130" s="81" t="s">
        <v>130</v>
      </c>
      <c r="B130" s="78" t="s">
        <v>42</v>
      </c>
      <c r="C130" s="78" t="s">
        <v>17</v>
      </c>
      <c r="D130" s="78" t="s">
        <v>3</v>
      </c>
      <c r="E130" s="78" t="s">
        <v>164</v>
      </c>
      <c r="F130" s="78" t="s">
        <v>164</v>
      </c>
      <c r="G130" s="123">
        <f>G131</f>
        <v>451500</v>
      </c>
    </row>
    <row r="131" spans="1:7" s="91" customFormat="1" ht="15.75">
      <c r="A131" s="89" t="s">
        <v>201</v>
      </c>
      <c r="B131" s="90" t="s">
        <v>42</v>
      </c>
      <c r="C131" s="90" t="s">
        <v>17</v>
      </c>
      <c r="D131" s="90" t="s">
        <v>3</v>
      </c>
      <c r="E131" s="90" t="s">
        <v>202</v>
      </c>
      <c r="F131" s="90" t="s">
        <v>164</v>
      </c>
      <c r="G131" s="124">
        <f>G132</f>
        <v>451500</v>
      </c>
    </row>
    <row r="132" spans="1:7" ht="15.75">
      <c r="A132" s="89" t="s">
        <v>224</v>
      </c>
      <c r="B132" s="90" t="s">
        <v>42</v>
      </c>
      <c r="C132" s="90" t="s">
        <v>17</v>
      </c>
      <c r="D132" s="90" t="s">
        <v>3</v>
      </c>
      <c r="E132" s="90" t="s">
        <v>225</v>
      </c>
      <c r="F132" s="90" t="s">
        <v>164</v>
      </c>
      <c r="G132" s="124">
        <f>G133+G136+G138</f>
        <v>451500</v>
      </c>
    </row>
    <row r="133" spans="1:7" s="91" customFormat="1" ht="15.75">
      <c r="A133" s="92" t="s">
        <v>130</v>
      </c>
      <c r="B133" s="93" t="s">
        <v>42</v>
      </c>
      <c r="C133" s="93" t="s">
        <v>17</v>
      </c>
      <c r="D133" s="93" t="s">
        <v>3</v>
      </c>
      <c r="E133" s="93" t="s">
        <v>242</v>
      </c>
      <c r="F133" s="93" t="s">
        <v>164</v>
      </c>
      <c r="G133" s="125">
        <f>G134+G135</f>
        <v>336500</v>
      </c>
    </row>
    <row r="134" spans="1:7" s="91" customFormat="1" ht="31.5">
      <c r="A134" s="85" t="s">
        <v>180</v>
      </c>
      <c r="B134" s="95" t="s">
        <v>42</v>
      </c>
      <c r="C134" s="87" t="s">
        <v>17</v>
      </c>
      <c r="D134" s="87" t="s">
        <v>3</v>
      </c>
      <c r="E134" s="87" t="s">
        <v>242</v>
      </c>
      <c r="F134" s="87" t="s">
        <v>4</v>
      </c>
      <c r="G134" s="122">
        <v>196500</v>
      </c>
    </row>
    <row r="135" spans="1:7" s="127" customFormat="1" ht="15.75">
      <c r="A135" s="120" t="s">
        <v>319</v>
      </c>
      <c r="B135" s="121" t="s">
        <v>42</v>
      </c>
      <c r="C135" s="129" t="s">
        <v>17</v>
      </c>
      <c r="D135" s="129" t="s">
        <v>3</v>
      </c>
      <c r="E135" s="129" t="s">
        <v>242</v>
      </c>
      <c r="F135" s="129">
        <v>321</v>
      </c>
      <c r="G135" s="122">
        <v>140000</v>
      </c>
    </row>
    <row r="136" spans="1:7" s="127" customFormat="1" ht="15.75">
      <c r="A136" s="118" t="s">
        <v>320</v>
      </c>
      <c r="B136" s="119" t="s">
        <v>42</v>
      </c>
      <c r="C136" s="119" t="s">
        <v>17</v>
      </c>
      <c r="D136" s="119" t="s">
        <v>3</v>
      </c>
      <c r="E136" s="119">
        <v>9982540</v>
      </c>
      <c r="F136" s="119" t="s">
        <v>164</v>
      </c>
      <c r="G136" s="125">
        <f>G137</f>
        <v>110000</v>
      </c>
    </row>
    <row r="137" spans="1:7" s="112" customFormat="1" ht="15.75">
      <c r="A137" s="120" t="s">
        <v>319</v>
      </c>
      <c r="B137" s="121" t="s">
        <v>42</v>
      </c>
      <c r="C137" s="121" t="s">
        <v>17</v>
      </c>
      <c r="D137" s="121" t="s">
        <v>3</v>
      </c>
      <c r="E137" s="121">
        <v>9982540</v>
      </c>
      <c r="F137" s="121">
        <v>321</v>
      </c>
      <c r="G137" s="126">
        <v>110000</v>
      </c>
    </row>
    <row r="138" spans="1:7" s="127" customFormat="1" ht="18" customHeight="1">
      <c r="A138" s="118" t="s">
        <v>321</v>
      </c>
      <c r="B138" s="119" t="s">
        <v>42</v>
      </c>
      <c r="C138" s="119" t="s">
        <v>17</v>
      </c>
      <c r="D138" s="119" t="s">
        <v>3</v>
      </c>
      <c r="E138" s="119">
        <v>9982541</v>
      </c>
      <c r="F138" s="119" t="s">
        <v>164</v>
      </c>
      <c r="G138" s="125">
        <f>G139</f>
        <v>5000</v>
      </c>
    </row>
    <row r="139" spans="1:7" s="127" customFormat="1" ht="31.5">
      <c r="A139" s="120" t="s">
        <v>180</v>
      </c>
      <c r="B139" s="121" t="s">
        <v>42</v>
      </c>
      <c r="C139" s="129" t="s">
        <v>17</v>
      </c>
      <c r="D139" s="129" t="s">
        <v>3</v>
      </c>
      <c r="E139" s="129">
        <v>9982541</v>
      </c>
      <c r="F139" s="129" t="s">
        <v>4</v>
      </c>
      <c r="G139" s="122">
        <v>5000</v>
      </c>
    </row>
    <row r="140" spans="1:7" s="91" customFormat="1" ht="15.75">
      <c r="A140" s="81" t="s">
        <v>269</v>
      </c>
      <c r="B140" s="78" t="s">
        <v>42</v>
      </c>
      <c r="C140" s="78" t="s">
        <v>9</v>
      </c>
      <c r="D140" s="78" t="s">
        <v>164</v>
      </c>
      <c r="E140" s="78" t="s">
        <v>164</v>
      </c>
      <c r="F140" s="78" t="s">
        <v>164</v>
      </c>
      <c r="G140" s="123">
        <f>G141</f>
        <v>5215465.26</v>
      </c>
    </row>
    <row r="141" spans="1:7" s="91" customFormat="1" ht="15.75">
      <c r="A141" s="96" t="s">
        <v>270</v>
      </c>
      <c r="B141" s="90" t="s">
        <v>42</v>
      </c>
      <c r="C141" s="90" t="s">
        <v>9</v>
      </c>
      <c r="D141" s="90" t="s">
        <v>0</v>
      </c>
      <c r="E141" s="90" t="s">
        <v>164</v>
      </c>
      <c r="F141" s="90" t="s">
        <v>164</v>
      </c>
      <c r="G141" s="124">
        <f>G142</f>
        <v>5215465.26</v>
      </c>
    </row>
    <row r="142" spans="1:7" s="91" customFormat="1" ht="31.5">
      <c r="A142" s="89" t="s">
        <v>28</v>
      </c>
      <c r="B142" s="90" t="s">
        <v>42</v>
      </c>
      <c r="C142" s="90" t="s">
        <v>9</v>
      </c>
      <c r="D142" s="90" t="s">
        <v>0</v>
      </c>
      <c r="E142" s="90" t="s">
        <v>271</v>
      </c>
      <c r="F142" s="90" t="s">
        <v>164</v>
      </c>
      <c r="G142" s="124">
        <f>G143+G149</f>
        <v>5215465.26</v>
      </c>
    </row>
    <row r="143" spans="1:7" s="91" customFormat="1" ht="15.75">
      <c r="A143" s="89" t="s">
        <v>186</v>
      </c>
      <c r="B143" s="90" t="s">
        <v>42</v>
      </c>
      <c r="C143" s="90" t="s">
        <v>9</v>
      </c>
      <c r="D143" s="90" t="s">
        <v>0</v>
      </c>
      <c r="E143" s="90" t="s">
        <v>272</v>
      </c>
      <c r="F143" s="90" t="s">
        <v>164</v>
      </c>
      <c r="G143" s="124">
        <f>G144</f>
        <v>5065465.26</v>
      </c>
    </row>
    <row r="144" spans="1:7" s="91" customFormat="1" ht="15.75">
      <c r="A144" s="92" t="s">
        <v>187</v>
      </c>
      <c r="B144" s="93" t="s">
        <v>42</v>
      </c>
      <c r="C144" s="93" t="s">
        <v>9</v>
      </c>
      <c r="D144" s="93" t="s">
        <v>0</v>
      </c>
      <c r="E144" s="93" t="s">
        <v>273</v>
      </c>
      <c r="F144" s="93" t="s">
        <v>164</v>
      </c>
      <c r="G144" s="125">
        <f>G145+G146+G147+G148</f>
        <v>5065465.26</v>
      </c>
    </row>
    <row r="145" spans="1:7" s="91" customFormat="1" ht="31.5">
      <c r="A145" s="94" t="s">
        <v>190</v>
      </c>
      <c r="B145" s="95" t="s">
        <v>42</v>
      </c>
      <c r="C145" s="95" t="s">
        <v>9</v>
      </c>
      <c r="D145" s="95" t="s">
        <v>0</v>
      </c>
      <c r="E145" s="95" t="s">
        <v>273</v>
      </c>
      <c r="F145" s="95" t="s">
        <v>131</v>
      </c>
      <c r="G145" s="126">
        <f>1634839.59+134388.5</f>
        <v>1769228.09</v>
      </c>
    </row>
    <row r="146" spans="1:7" s="91" customFormat="1" ht="31.5">
      <c r="A146" s="94" t="s">
        <v>191</v>
      </c>
      <c r="B146" s="95" t="s">
        <v>42</v>
      </c>
      <c r="C146" s="95" t="s">
        <v>9</v>
      </c>
      <c r="D146" s="95" t="s">
        <v>0</v>
      </c>
      <c r="E146" s="95" t="s">
        <v>273</v>
      </c>
      <c r="F146" s="95" t="s">
        <v>132</v>
      </c>
      <c r="G146" s="126">
        <v>200000</v>
      </c>
    </row>
    <row r="147" spans="1:7" s="91" customFormat="1" ht="31.5">
      <c r="A147" s="94" t="s">
        <v>20</v>
      </c>
      <c r="B147" s="95" t="s">
        <v>42</v>
      </c>
      <c r="C147" s="95" t="s">
        <v>9</v>
      </c>
      <c r="D147" s="95" t="s">
        <v>0</v>
      </c>
      <c r="E147" s="95" t="s">
        <v>273</v>
      </c>
      <c r="F147" s="95" t="s">
        <v>12</v>
      </c>
      <c r="G147" s="126">
        <v>9019.92</v>
      </c>
    </row>
    <row r="148" spans="1:7" s="91" customFormat="1" ht="31.5">
      <c r="A148" s="85" t="s">
        <v>180</v>
      </c>
      <c r="B148" s="95" t="s">
        <v>42</v>
      </c>
      <c r="C148" s="87" t="s">
        <v>9</v>
      </c>
      <c r="D148" s="87" t="s">
        <v>0</v>
      </c>
      <c r="E148" s="87" t="s">
        <v>273</v>
      </c>
      <c r="F148" s="87" t="s">
        <v>4</v>
      </c>
      <c r="G148" s="122">
        <v>3087217.25</v>
      </c>
    </row>
    <row r="149" spans="1:7" ht="15.75">
      <c r="A149" s="89" t="s">
        <v>30</v>
      </c>
      <c r="B149" s="90" t="s">
        <v>42</v>
      </c>
      <c r="C149" s="90" t="s">
        <v>9</v>
      </c>
      <c r="D149" s="90" t="s">
        <v>0</v>
      </c>
      <c r="E149" s="90" t="s">
        <v>274</v>
      </c>
      <c r="F149" s="90" t="s">
        <v>164</v>
      </c>
      <c r="G149" s="124">
        <v>150000</v>
      </c>
    </row>
    <row r="150" spans="1:7" ht="31.5">
      <c r="A150" s="92" t="s">
        <v>31</v>
      </c>
      <c r="B150" s="93" t="s">
        <v>42</v>
      </c>
      <c r="C150" s="93" t="s">
        <v>9</v>
      </c>
      <c r="D150" s="93" t="s">
        <v>0</v>
      </c>
      <c r="E150" s="93" t="s">
        <v>275</v>
      </c>
      <c r="F150" s="93" t="s">
        <v>164</v>
      </c>
      <c r="G150" s="125">
        <v>150000</v>
      </c>
    </row>
    <row r="151" spans="1:7" ht="31.5">
      <c r="A151" s="85" t="s">
        <v>180</v>
      </c>
      <c r="B151" s="95" t="s">
        <v>42</v>
      </c>
      <c r="C151" s="87" t="s">
        <v>9</v>
      </c>
      <c r="D151" s="87" t="s">
        <v>0</v>
      </c>
      <c r="E151" s="87" t="s">
        <v>275</v>
      </c>
      <c r="F151" s="87" t="s">
        <v>4</v>
      </c>
      <c r="G151" s="122">
        <v>150000</v>
      </c>
    </row>
  </sheetData>
  <mergeCells count="2">
    <mergeCell ref="A2:G2"/>
    <mergeCell ref="A4:G4"/>
  </mergeCells>
  <pageMargins left="0.39370078740157483" right="0.39370078740157483" top="0.39370078740157483" bottom="0.39370078740157483" header="0.31496062992125984" footer="0.31496062992125984"/>
  <pageSetup paperSize="9" scale="62" fitToHeight="0" orientation="portrait" r:id="rId1"/>
  <headerFooter>
    <oddFooter>&amp;C&amp;P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J29"/>
  <sheetViews>
    <sheetView tabSelected="1" view="pageBreakPreview" zoomScaleSheetLayoutView="100" workbookViewId="0">
      <selection activeCell="H21" sqref="H21"/>
    </sheetView>
  </sheetViews>
  <sheetFormatPr defaultRowHeight="15.75"/>
  <cols>
    <col min="1" max="1" width="6.1640625" style="24" customWidth="1"/>
    <col min="2" max="6" width="9.33203125" style="24"/>
    <col min="7" max="7" width="28.83203125" style="24" customWidth="1"/>
    <col min="8" max="8" width="20.5" style="24" customWidth="1"/>
    <col min="9" max="9" width="9.33203125" style="24"/>
    <col min="10" max="10" width="14.6640625" style="24" customWidth="1"/>
    <col min="11" max="16384" width="9.33203125" style="24"/>
  </cols>
  <sheetData>
    <row r="1" spans="1:10">
      <c r="D1" s="164" t="s">
        <v>327</v>
      </c>
      <c r="E1" s="164"/>
      <c r="F1" s="164"/>
      <c r="G1" s="164"/>
      <c r="H1" s="164"/>
      <c r="I1" s="164"/>
      <c r="J1" s="164"/>
    </row>
    <row r="2" spans="1:10">
      <c r="A2" s="164" t="s">
        <v>328</v>
      </c>
      <c r="B2" s="164"/>
      <c r="C2" s="164"/>
      <c r="D2" s="164"/>
      <c r="E2" s="164"/>
      <c r="F2" s="164"/>
      <c r="G2" s="164"/>
      <c r="H2" s="164"/>
      <c r="I2" s="164"/>
      <c r="J2" s="164"/>
    </row>
    <row r="3" spans="1:10">
      <c r="A3" s="142"/>
      <c r="B3" s="142"/>
      <c r="C3" s="142"/>
      <c r="D3" s="142"/>
      <c r="E3" s="142"/>
      <c r="F3" s="142"/>
      <c r="G3" s="142"/>
      <c r="H3" s="142"/>
      <c r="I3" s="142"/>
      <c r="J3" s="142"/>
    </row>
    <row r="5" spans="1:10" ht="46.5" customHeight="1">
      <c r="A5" s="165" t="s">
        <v>142</v>
      </c>
      <c r="B5" s="165"/>
      <c r="C5" s="165"/>
      <c r="D5" s="165"/>
      <c r="E5" s="165"/>
      <c r="F5" s="165"/>
      <c r="G5" s="165"/>
      <c r="H5" s="165"/>
      <c r="I5" s="165"/>
      <c r="J5" s="35"/>
    </row>
    <row r="6" spans="1:10">
      <c r="A6" s="165"/>
      <c r="B6" s="165"/>
      <c r="C6" s="165"/>
      <c r="D6" s="165"/>
      <c r="E6" s="165"/>
      <c r="F6" s="165"/>
      <c r="G6" s="165"/>
      <c r="H6" s="165"/>
      <c r="I6" s="165"/>
      <c r="J6" s="165"/>
    </row>
    <row r="7" spans="1:10">
      <c r="A7" s="25"/>
      <c r="B7" s="163" t="s">
        <v>91</v>
      </c>
      <c r="C7" s="163"/>
      <c r="D7" s="163"/>
      <c r="E7" s="163"/>
      <c r="F7" s="163"/>
      <c r="G7" s="163"/>
      <c r="H7" s="105">
        <f>H8+H11+H14+H17+H20</f>
        <v>3069502.57</v>
      </c>
    </row>
    <row r="8" spans="1:10" s="2" customFormat="1">
      <c r="A8" s="26">
        <v>1</v>
      </c>
      <c r="B8" s="160" t="s">
        <v>92</v>
      </c>
      <c r="C8" s="161"/>
      <c r="D8" s="161"/>
      <c r="E8" s="161"/>
      <c r="F8" s="161"/>
      <c r="G8" s="162"/>
      <c r="H8" s="27">
        <f>SUM(H9:H10)</f>
        <v>0</v>
      </c>
    </row>
    <row r="9" spans="1:10">
      <c r="A9" s="28" t="s">
        <v>93</v>
      </c>
      <c r="B9" s="148" t="s">
        <v>94</v>
      </c>
      <c r="C9" s="149"/>
      <c r="D9" s="149"/>
      <c r="E9" s="149"/>
      <c r="F9" s="149"/>
      <c r="G9" s="150"/>
      <c r="H9" s="29" t="s">
        <v>129</v>
      </c>
    </row>
    <row r="10" spans="1:10">
      <c r="A10" s="28" t="s">
        <v>95</v>
      </c>
      <c r="B10" s="148" t="s">
        <v>96</v>
      </c>
      <c r="C10" s="149"/>
      <c r="D10" s="149"/>
      <c r="E10" s="149"/>
      <c r="F10" s="149"/>
      <c r="G10" s="150"/>
      <c r="H10" s="29" t="s">
        <v>129</v>
      </c>
    </row>
    <row r="11" spans="1:10" s="2" customFormat="1">
      <c r="A11" s="30" t="s">
        <v>47</v>
      </c>
      <c r="B11" s="160" t="s">
        <v>97</v>
      </c>
      <c r="C11" s="161"/>
      <c r="D11" s="161"/>
      <c r="E11" s="161"/>
      <c r="F11" s="161"/>
      <c r="G11" s="162"/>
      <c r="H11" s="27">
        <f>SUM(H12:H13)</f>
        <v>0</v>
      </c>
    </row>
    <row r="12" spans="1:10">
      <c r="A12" s="28" t="s">
        <v>98</v>
      </c>
      <c r="B12" s="148" t="s">
        <v>94</v>
      </c>
      <c r="C12" s="149"/>
      <c r="D12" s="149"/>
      <c r="E12" s="149"/>
      <c r="F12" s="149"/>
      <c r="G12" s="150"/>
      <c r="H12" s="29" t="s">
        <v>129</v>
      </c>
    </row>
    <row r="13" spans="1:10">
      <c r="A13" s="28" t="s">
        <v>99</v>
      </c>
      <c r="B13" s="148" t="s">
        <v>96</v>
      </c>
      <c r="C13" s="149"/>
      <c r="D13" s="149"/>
      <c r="E13" s="149"/>
      <c r="F13" s="149"/>
      <c r="G13" s="150"/>
      <c r="H13" s="29" t="s">
        <v>129</v>
      </c>
    </row>
    <row r="14" spans="1:10" s="2" customFormat="1">
      <c r="A14" s="30" t="s">
        <v>100</v>
      </c>
      <c r="B14" s="160" t="s">
        <v>101</v>
      </c>
      <c r="C14" s="161"/>
      <c r="D14" s="161"/>
      <c r="E14" s="161"/>
      <c r="F14" s="161"/>
      <c r="G14" s="162"/>
      <c r="H14" s="27">
        <f>SUM(H15:H16)</f>
        <v>0</v>
      </c>
    </row>
    <row r="15" spans="1:10">
      <c r="A15" s="28" t="s">
        <v>102</v>
      </c>
      <c r="B15" s="148" t="s">
        <v>94</v>
      </c>
      <c r="C15" s="149"/>
      <c r="D15" s="149"/>
      <c r="E15" s="149"/>
      <c r="F15" s="149"/>
      <c r="G15" s="150"/>
      <c r="H15" s="29" t="s">
        <v>129</v>
      </c>
    </row>
    <row r="16" spans="1:10">
      <c r="A16" s="28" t="s">
        <v>103</v>
      </c>
      <c r="B16" s="148" t="s">
        <v>96</v>
      </c>
      <c r="C16" s="149"/>
      <c r="D16" s="149"/>
      <c r="E16" s="149"/>
      <c r="F16" s="149"/>
      <c r="G16" s="150"/>
      <c r="H16" s="29" t="s">
        <v>129</v>
      </c>
    </row>
    <row r="17" spans="1:8" s="2" customFormat="1">
      <c r="A17" s="30" t="s">
        <v>104</v>
      </c>
      <c r="B17" s="160" t="s">
        <v>105</v>
      </c>
      <c r="C17" s="161"/>
      <c r="D17" s="161"/>
      <c r="E17" s="161"/>
      <c r="F17" s="161"/>
      <c r="G17" s="162"/>
      <c r="H17" s="106">
        <f>H19+H18</f>
        <v>3069502.57</v>
      </c>
    </row>
    <row r="18" spans="1:8">
      <c r="A18" s="28" t="s">
        <v>106</v>
      </c>
      <c r="B18" s="148" t="s">
        <v>107</v>
      </c>
      <c r="C18" s="149"/>
      <c r="D18" s="149"/>
      <c r="E18" s="149"/>
      <c r="F18" s="149"/>
      <c r="G18" s="150"/>
      <c r="H18" s="68">
        <v>-35232671</v>
      </c>
    </row>
    <row r="19" spans="1:8">
      <c r="A19" s="28" t="s">
        <v>108</v>
      </c>
      <c r="B19" s="148" t="s">
        <v>109</v>
      </c>
      <c r="C19" s="149"/>
      <c r="D19" s="149"/>
      <c r="E19" s="149"/>
      <c r="F19" s="149"/>
      <c r="G19" s="150"/>
      <c r="H19" s="68">
        <v>38302173.57</v>
      </c>
    </row>
    <row r="20" spans="1:8" s="2" customFormat="1" ht="32.25" customHeight="1">
      <c r="A20" s="30" t="s">
        <v>110</v>
      </c>
      <c r="B20" s="154" t="s">
        <v>111</v>
      </c>
      <c r="C20" s="155"/>
      <c r="D20" s="155"/>
      <c r="E20" s="155"/>
      <c r="F20" s="155"/>
      <c r="G20" s="156"/>
      <c r="H20" s="27"/>
    </row>
    <row r="21" spans="1:8" s="32" customFormat="1" ht="28.5" customHeight="1">
      <c r="A21" s="31" t="s">
        <v>112</v>
      </c>
      <c r="B21" s="157" t="s">
        <v>113</v>
      </c>
      <c r="C21" s="158"/>
      <c r="D21" s="158"/>
      <c r="E21" s="158"/>
      <c r="F21" s="158"/>
      <c r="G21" s="159"/>
      <c r="H21" s="27">
        <f>SUM(H22:H23)</f>
        <v>0</v>
      </c>
    </row>
    <row r="22" spans="1:8">
      <c r="A22" s="28" t="s">
        <v>114</v>
      </c>
      <c r="B22" s="148" t="s">
        <v>115</v>
      </c>
      <c r="C22" s="149"/>
      <c r="D22" s="149"/>
      <c r="E22" s="149"/>
      <c r="F22" s="149"/>
      <c r="G22" s="150"/>
      <c r="H22" s="29" t="s">
        <v>129</v>
      </c>
    </row>
    <row r="23" spans="1:8" s="32" customFormat="1">
      <c r="A23" s="28" t="s">
        <v>116</v>
      </c>
      <c r="B23" s="148" t="s">
        <v>117</v>
      </c>
      <c r="C23" s="149"/>
      <c r="D23" s="149"/>
      <c r="E23" s="149"/>
      <c r="F23" s="149"/>
      <c r="G23" s="150"/>
      <c r="H23" s="33" t="s">
        <v>129</v>
      </c>
    </row>
    <row r="24" spans="1:8" s="32" customFormat="1">
      <c r="A24" s="31" t="s">
        <v>118</v>
      </c>
      <c r="B24" s="151" t="s">
        <v>119</v>
      </c>
      <c r="C24" s="152"/>
      <c r="D24" s="152"/>
      <c r="E24" s="152"/>
      <c r="F24" s="152"/>
      <c r="G24" s="153"/>
      <c r="H24" s="33" t="s">
        <v>129</v>
      </c>
    </row>
    <row r="25" spans="1:8" s="32" customFormat="1" ht="29.25" customHeight="1">
      <c r="A25" s="31" t="s">
        <v>120</v>
      </c>
      <c r="B25" s="157" t="s">
        <v>121</v>
      </c>
      <c r="C25" s="158"/>
      <c r="D25" s="158"/>
      <c r="E25" s="158"/>
      <c r="F25" s="158"/>
      <c r="G25" s="159"/>
      <c r="H25" s="27">
        <f>SUM(H26:H27)</f>
        <v>0</v>
      </c>
    </row>
    <row r="26" spans="1:8">
      <c r="A26" s="28" t="s">
        <v>122</v>
      </c>
      <c r="B26" s="148" t="s">
        <v>123</v>
      </c>
      <c r="C26" s="149"/>
      <c r="D26" s="149"/>
      <c r="E26" s="149"/>
      <c r="F26" s="149"/>
      <c r="G26" s="150"/>
      <c r="H26" s="29" t="s">
        <v>129</v>
      </c>
    </row>
    <row r="27" spans="1:8">
      <c r="A27" s="28" t="s">
        <v>124</v>
      </c>
      <c r="B27" s="148" t="s">
        <v>125</v>
      </c>
      <c r="C27" s="149"/>
      <c r="D27" s="149"/>
      <c r="E27" s="149"/>
      <c r="F27" s="149"/>
      <c r="G27" s="150"/>
      <c r="H27" s="29" t="s">
        <v>129</v>
      </c>
    </row>
    <row r="28" spans="1:8" s="32" customFormat="1" ht="16.5" customHeight="1">
      <c r="A28" s="31" t="s">
        <v>126</v>
      </c>
      <c r="B28" s="151" t="s">
        <v>127</v>
      </c>
      <c r="C28" s="152"/>
      <c r="D28" s="152"/>
      <c r="E28" s="152"/>
      <c r="F28" s="152"/>
      <c r="G28" s="153"/>
      <c r="H28" s="33" t="str">
        <f>H29</f>
        <v>-</v>
      </c>
    </row>
    <row r="29" spans="1:8">
      <c r="A29" s="28" t="s">
        <v>122</v>
      </c>
      <c r="B29" s="148" t="s">
        <v>128</v>
      </c>
      <c r="C29" s="149"/>
      <c r="D29" s="149"/>
      <c r="E29" s="149"/>
      <c r="F29" s="149"/>
      <c r="G29" s="150"/>
      <c r="H29" s="29" t="s">
        <v>129</v>
      </c>
    </row>
  </sheetData>
  <mergeCells count="28">
    <mergeCell ref="B7:G7"/>
    <mergeCell ref="D1:J1"/>
    <mergeCell ref="A2:J2"/>
    <mergeCell ref="A3:J3"/>
    <mergeCell ref="A6:J6"/>
    <mergeCell ref="A5:I5"/>
    <mergeCell ref="B19:G19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26:G26"/>
    <mergeCell ref="B27:G27"/>
    <mergeCell ref="B28:G28"/>
    <mergeCell ref="B29:G29"/>
    <mergeCell ref="B20:G20"/>
    <mergeCell ref="B21:G21"/>
    <mergeCell ref="B22:G22"/>
    <mergeCell ref="B23:G23"/>
    <mergeCell ref="B24:G24"/>
    <mergeCell ref="B25:G25"/>
  </mergeCells>
  <pageMargins left="0.43" right="0.12" top="0.33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прил 1</vt:lpstr>
      <vt:lpstr>прил 2_</vt:lpstr>
      <vt:lpstr>Прил 3_</vt:lpstr>
      <vt:lpstr>Прил 4_</vt:lpstr>
      <vt:lpstr>Прил 5_</vt:lpstr>
      <vt:lpstr>прил 6</vt:lpstr>
      <vt:lpstr>'прил 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DNA7 X86</cp:lastModifiedBy>
  <cp:lastPrinted>2014-12-16T09:39:44Z</cp:lastPrinted>
  <dcterms:created xsi:type="dcterms:W3CDTF">2012-09-30T23:43:28Z</dcterms:created>
  <dcterms:modified xsi:type="dcterms:W3CDTF">2015-09-01T02:02:04Z</dcterms:modified>
</cp:coreProperties>
</file>